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regled I-XII 23. BIH" sheetId="1" r:id="rId1"/>
  </sheets>
  <definedNames/>
  <calcPr fullCalcOnLoad="1"/>
</workbook>
</file>

<file path=xl/sharedStrings.xml><?xml version="1.0" encoding="utf-8"?>
<sst xmlns="http://schemas.openxmlformats.org/spreadsheetml/2006/main" count="2276" uniqueCount="143">
  <si>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</si>
  <si>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</si>
  <si>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</si>
  <si>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</si>
  <si>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</si>
  <si>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</si>
  <si>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</si>
  <si>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</si>
  <si>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</si>
  <si>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</si>
  <si>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</si>
  <si>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</si>
  <si>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</si>
  <si>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</si>
  <si>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</si>
  <si>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</si>
  <si>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</si>
  <si>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</si>
  <si>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</si>
  <si>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</si>
  <si>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</si>
  <si>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</si>
  <si>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</si>
  <si>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</si>
  <si>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</si>
  <si>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</si>
  <si>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</si>
  <si>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</si>
  <si>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</si>
  <si>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</si>
  <si>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</si>
  <si>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</si>
  <si>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</si>
  <si>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</si>
  <si>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</si>
  <si>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</si>
  <si>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</si>
  <si>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</si>
  <si>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</si>
  <si>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</si>
  <si>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</si>
  <si>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</si>
  <si>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</si>
  <si>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</si>
  <si>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</si>
  <si>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</si>
  <si>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</si>
  <si>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</si>
  <si>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</si>
  <si>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</si>
  <si>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</si>
  <si>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</si>
  <si>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</si>
  <si>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</si>
  <si>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</si>
  <si>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</si>
  <si>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</si>
  <si>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</si>
  <si>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</si>
  <si>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</si>
  <si>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</si>
  <si>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</si>
  <si>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</si>
  <si>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</si>
  <si>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</si>
  <si>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</si>
  <si>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</si>
  <si>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</si>
  <si>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</si>
  <si>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</si>
  <si>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</si>
  <si>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</si>
  <si>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</si>
  <si>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</si>
  <si>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</si>
  <si>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</si>
  <si>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</si>
  <si>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</si>
  <si>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</si>
  <si>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</si>
  <si>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</si>
  <si>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</si>
  <si>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</si>
  <si>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</si>
  <si>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</si>
  <si>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</si>
  <si>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</si>
  <si>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</si>
  <si>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</si>
  <si>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</si>
  <si>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</si>
  <si>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</si>
  <si>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</si>
  <si>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</si>
  <si>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</si>
  <si>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</si>
  <si>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</si>
  <si>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</si>
  <si>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</si>
  <si>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</si>
  <si>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</si>
  <si>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</si>
  <si>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</si>
  <si>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</si>
  <si>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</si>
  <si>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</si>
  <si>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</si>
  <si>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</si>
  <si>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</si>
  <si>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</si>
  <si>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</si>
  <si>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</si>
  <si>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</si>
  <si>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</si>
  <si>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</si>
  <si>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</si>
  <si>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</si>
  <si>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</si>
  <si>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</si>
  <si>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PREGLED STANJA TRŽIŠTA RADA ZA JANUAR - DECEMBAR 2020. GODINE U BIH</t>
  </si>
  <si>
    <t>2020.</t>
  </si>
  <si>
    <t>povećanje za 14.220</t>
  </si>
  <si>
    <t>smanjenje za 24.307</t>
  </si>
  <si>
    <t>smanjenje za 21.510</t>
  </si>
  <si>
    <t>povećanje za 12.022</t>
  </si>
  <si>
    <t>PREGLED STANJA TRŽIŠTA RADA ZA JANUAR - DECEMBAR 2021. GODINE U BIH</t>
  </si>
  <si>
    <t>2021.</t>
  </si>
  <si>
    <t>smanjenje za 20.055</t>
  </si>
  <si>
    <t>povećanje za 1.631</t>
  </si>
  <si>
    <t>povećanje za 3.992</t>
  </si>
  <si>
    <t>smanjenje za 26.662</t>
  </si>
  <si>
    <t>2022.</t>
  </si>
  <si>
    <t>PREGLED STANJA TRŽIŠTA RADA ZA JANUAR - DECEMBAR 2022. GODINE U BIH</t>
  </si>
  <si>
    <t>povećanje za 36.629</t>
  </si>
  <si>
    <t>smanjenje za 5.290</t>
  </si>
  <si>
    <t>povećanje za 12.962</t>
  </si>
  <si>
    <t>povećanje za 2.542</t>
  </si>
  <si>
    <t>2023.</t>
  </si>
  <si>
    <t>povećanje za 335</t>
  </si>
  <si>
    <t>smanjenje za 13.926</t>
  </si>
  <si>
    <t>smanjenje za 11.613</t>
  </si>
  <si>
    <t>povećanje za 221</t>
  </si>
  <si>
    <t>PREGLED STANJA TRŽIŠTA RADA ZA JANUAR - NOVEMBAR 2023. GODINE 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</si>
</sst>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6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58" fillId="0" borderId="14" xfId="0" applyNumberFormat="1" applyFont="1" applyBorder="1" applyAlignment="1">
      <alignment horizontal="center" vertical="center"/>
    </xf>
    <xf numFmtId="10" fontId="59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60" fillId="33" borderId="21" xfId="0" applyNumberFormat="1" applyFont="1" applyFill="1" applyBorder="1" applyAlignment="1">
      <alignment horizontal="center" vertical="center" wrapText="1"/>
    </xf>
    <xf numFmtId="10" fontId="61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93" fontId="0" fillId="0" borderId="0" xfId="59" applyNumberFormat="1" applyFont="1" applyAlignment="1">
      <alignment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171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10" fontId="60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93" fontId="0" fillId="0" borderId="0" xfId="59" applyNumberFormat="1" applyFont="1" applyAlignment="1">
      <alignment/>
    </xf>
    <xf numFmtId="3" fontId="62" fillId="0" borderId="15" xfId="0" applyNumberFormat="1" applyFont="1" applyBorder="1" applyAlignment="1">
      <alignment horizontal="center" vertical="center"/>
    </xf>
    <xf numFmtId="10" fontId="58" fillId="0" borderId="33" xfId="0" applyNumberFormat="1" applyFont="1" applyBorder="1" applyAlignment="1">
      <alignment/>
    </xf>
    <xf numFmtId="10" fontId="62" fillId="0" borderId="33" xfId="0" applyNumberFormat="1" applyFont="1" applyBorder="1" applyAlignment="1">
      <alignment/>
    </xf>
    <xf numFmtId="3" fontId="58" fillId="0" borderId="11" xfId="0" applyNumberFormat="1" applyFont="1" applyBorder="1" applyAlignment="1">
      <alignment horizontal="center"/>
    </xf>
    <xf numFmtId="3" fontId="58" fillId="0" borderId="35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0" fillId="34" borderId="31" xfId="0" applyFont="1" applyFill="1" applyBorder="1" applyAlignment="1">
      <alignment horizontal="center"/>
    </xf>
    <xf numFmtId="0" fontId="60" fillId="34" borderId="27" xfId="0" applyFont="1" applyFill="1" applyBorder="1" applyAlignment="1">
      <alignment horizontal="center"/>
    </xf>
    <xf numFmtId="0" fontId="60" fillId="34" borderId="28" xfId="0" applyFont="1" applyFill="1" applyBorder="1" applyAlignment="1">
      <alignment horizontal="center"/>
    </xf>
    <xf numFmtId="3" fontId="58" fillId="0" borderId="36" xfId="0" applyNumberFormat="1" applyFont="1" applyBorder="1" applyAlignment="1">
      <alignment horizontal="center"/>
    </xf>
    <xf numFmtId="3" fontId="58" fillId="0" borderId="37" xfId="0" applyNumberFormat="1" applyFont="1" applyBorder="1" applyAlignment="1">
      <alignment horizontal="center"/>
    </xf>
    <xf numFmtId="3" fontId="58" fillId="0" borderId="38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3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34" borderId="20" xfId="0" applyFont="1" applyFill="1" applyBorder="1" applyAlignment="1">
      <alignment wrapText="1"/>
    </xf>
    <xf numFmtId="0" fontId="11" fillId="34" borderId="43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65" fillId="35" borderId="44" xfId="0" applyFont="1" applyFill="1" applyBorder="1" applyAlignment="1">
      <alignment horizontal="center" vertical="center" wrapText="1"/>
    </xf>
    <xf numFmtId="0" fontId="63" fillId="0" borderId="44" xfId="0" applyFont="1" applyBorder="1" applyAlignment="1">
      <alignment wrapText="1"/>
    </xf>
    <xf numFmtId="0" fontId="13" fillId="34" borderId="45" xfId="0" applyFont="1" applyFill="1" applyBorder="1" applyAlignment="1">
      <alignment wrapText="1"/>
    </xf>
    <xf numFmtId="0" fontId="14" fillId="0" borderId="46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0" fillId="0" borderId="48" xfId="0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34" borderId="43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13" fillId="34" borderId="13" xfId="0" applyFont="1" applyFill="1" applyBorder="1" applyAlignment="1">
      <alignment wrapText="1"/>
    </xf>
    <xf numFmtId="0" fontId="13" fillId="34" borderId="48" xfId="0" applyFont="1" applyFill="1" applyBorder="1" applyAlignment="1">
      <alignment wrapText="1"/>
    </xf>
    <xf numFmtId="0" fontId="13" fillId="34" borderId="50" xfId="0" applyFont="1" applyFill="1" applyBorder="1" applyAlignment="1">
      <alignment wrapText="1"/>
    </xf>
    <xf numFmtId="0" fontId="13" fillId="34" borderId="59" xfId="0" applyFont="1" applyFill="1" applyBorder="1" applyAlignment="1">
      <alignment wrapText="1"/>
    </xf>
    <xf numFmtId="0" fontId="13" fillId="34" borderId="49" xfId="0" applyFont="1" applyFill="1" applyBorder="1" applyAlignment="1">
      <alignment wrapText="1"/>
    </xf>
    <xf numFmtId="0" fontId="13" fillId="34" borderId="52" xfId="0" applyFont="1" applyFill="1" applyBorder="1" applyAlignment="1">
      <alignment wrapText="1"/>
    </xf>
    <xf numFmtId="0" fontId="3" fillId="35" borderId="4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wrapText="1"/>
    </xf>
    <xf numFmtId="0" fontId="10" fillId="34" borderId="48" xfId="0" applyFont="1" applyFill="1" applyBorder="1" applyAlignment="1">
      <alignment wrapText="1"/>
    </xf>
    <xf numFmtId="0" fontId="10" fillId="34" borderId="50" xfId="0" applyFont="1" applyFill="1" applyBorder="1" applyAlignment="1">
      <alignment wrapText="1"/>
    </xf>
    <xf numFmtId="0" fontId="10" fillId="34" borderId="59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30"/>
  <sheetViews>
    <sheetView tabSelected="1" zoomScale="110" zoomScaleNormal="110" zoomScaleSheetLayoutView="100" workbookViewId="0" topLeftCell="A405">
      <selection activeCell="X401" sqref="X401:AA403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6.57421875" style="5" customWidth="1"/>
    <col min="5" max="5" width="6.00390625" style="0" bestFit="1" customWidth="1"/>
    <col min="6" max="6" width="7.28125" style="5" bestFit="1" customWidth="1"/>
    <col min="7" max="7" width="6.00390625" style="0" bestFit="1" customWidth="1"/>
    <col min="8" max="8" width="7.28125" style="5" bestFit="1" customWidth="1"/>
    <col min="9" max="9" width="6.8515625" style="0" bestFit="1" customWidth="1"/>
    <col min="10" max="10" width="7.28125" style="5" bestFit="1" customWidth="1"/>
    <col min="11" max="11" width="6.140625" style="0" customWidth="1"/>
    <col min="12" max="12" width="7.28125" style="5" bestFit="1" customWidth="1"/>
    <col min="13" max="13" width="6.00390625" style="0" bestFit="1" customWidth="1"/>
    <col min="14" max="14" width="7.28125" style="5" bestFit="1" customWidth="1"/>
    <col min="15" max="15" width="6.00390625" style="0" bestFit="1" customWidth="1"/>
    <col min="16" max="16" width="7.28125" style="0" bestFit="1" customWidth="1"/>
    <col min="17" max="17" width="6.140625" style="0" customWidth="1"/>
    <col min="18" max="18" width="7.28125" style="0" bestFit="1" customWidth="1"/>
    <col min="19" max="19" width="6.00390625" style="0" bestFit="1" customWidth="1"/>
    <col min="20" max="20" width="6.8515625" style="0" customWidth="1"/>
    <col min="21" max="21" width="6.57421875" style="0" bestFit="1" customWidth="1"/>
    <col min="22" max="22" width="7.28125" style="0" bestFit="1" customWidth="1"/>
    <col min="23" max="23" width="6.00390625" style="0" bestFit="1" customWidth="1"/>
    <col min="24" max="24" width="6.8515625" style="0" customWidth="1"/>
    <col min="25" max="25" width="6.00390625" style="0" bestFit="1" customWidth="1"/>
    <col min="26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188" t="s">
        <v>46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</row>
    <row r="2" ht="13.5" thickBot="1"/>
    <row r="3" spans="1:33" ht="13.5" customHeight="1" thickBot="1">
      <c r="A3" s="221" t="s">
        <v>0</v>
      </c>
      <c r="B3" s="217" t="s">
        <v>1</v>
      </c>
      <c r="C3" s="217"/>
      <c r="D3" s="219" t="s">
        <v>2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9"/>
      <c r="AB3" s="176" t="s">
        <v>22</v>
      </c>
      <c r="AC3" s="239"/>
      <c r="AD3" s="240"/>
      <c r="AE3" s="245" t="s">
        <v>22</v>
      </c>
      <c r="AF3" s="246"/>
      <c r="AG3" s="246"/>
    </row>
    <row r="4" spans="1:33" ht="24.75" customHeight="1" thickBot="1">
      <c r="A4" s="222"/>
      <c r="B4" s="218"/>
      <c r="C4" s="218"/>
      <c r="D4" s="168" t="s">
        <v>4</v>
      </c>
      <c r="E4" s="169"/>
      <c r="F4" s="168" t="s">
        <v>5</v>
      </c>
      <c r="G4" s="169"/>
      <c r="H4" s="168" t="s">
        <v>26</v>
      </c>
      <c r="I4" s="169"/>
      <c r="J4" s="168" t="s">
        <v>27</v>
      </c>
      <c r="K4" s="169"/>
      <c r="L4" s="168" t="s">
        <v>28</v>
      </c>
      <c r="M4" s="169"/>
      <c r="N4" s="168" t="s">
        <v>29</v>
      </c>
      <c r="O4" s="169"/>
      <c r="P4" s="168" t="s">
        <v>33</v>
      </c>
      <c r="Q4" s="169"/>
      <c r="R4" s="168" t="s">
        <v>35</v>
      </c>
      <c r="S4" s="169"/>
      <c r="T4" s="168" t="s">
        <v>40</v>
      </c>
      <c r="U4" s="169"/>
      <c r="V4" s="168" t="s">
        <v>41</v>
      </c>
      <c r="W4" s="169"/>
      <c r="X4" s="168" t="s">
        <v>44</v>
      </c>
      <c r="Y4" s="169"/>
      <c r="Z4" s="210" t="s">
        <v>45</v>
      </c>
      <c r="AA4" s="211"/>
      <c r="AB4" s="223"/>
      <c r="AC4" s="241"/>
      <c r="AD4" s="242"/>
      <c r="AE4" s="245"/>
      <c r="AF4" s="246"/>
      <c r="AG4" s="246"/>
    </row>
    <row r="5" spans="1:30" ht="21" customHeight="1" thickBot="1" thickTop="1">
      <c r="A5" s="2"/>
      <c r="B5" s="1"/>
      <c r="C5" s="219" t="s">
        <v>34</v>
      </c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9"/>
      <c r="AB5" s="224"/>
      <c r="AC5" s="10"/>
      <c r="AD5" s="11"/>
    </row>
    <row r="6" spans="1:33" ht="13.5" thickBo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225"/>
      <c r="AB6" s="228" t="s">
        <v>6</v>
      </c>
      <c r="AC6" s="213"/>
      <c r="AD6" s="238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21" t="s">
        <v>7</v>
      </c>
      <c r="B7" s="173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43"/>
      <c r="AC7" s="244"/>
      <c r="AD7" s="40"/>
      <c r="AE7" s="42"/>
      <c r="AF7" s="42"/>
      <c r="AG7" s="42"/>
    </row>
    <row r="8" spans="1:33" ht="27" customHeight="1" thickBot="1" thickTop="1">
      <c r="A8" s="227"/>
      <c r="B8" s="174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22"/>
      <c r="B9" s="175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21" t="s">
        <v>9</v>
      </c>
      <c r="B10" s="173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27"/>
      <c r="B11" s="174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22"/>
      <c r="B12" s="175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21" t="s">
        <v>10</v>
      </c>
      <c r="B13" s="173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27"/>
      <c r="B14" s="174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22"/>
      <c r="B15" s="175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21" t="s">
        <v>11</v>
      </c>
      <c r="B16" s="173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27"/>
      <c r="B17" s="174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22"/>
      <c r="B18" s="175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21" t="s">
        <v>12</v>
      </c>
      <c r="B19" s="173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27"/>
      <c r="B20" s="174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22"/>
      <c r="B21" s="175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19" t="s">
        <v>13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8"/>
      <c r="AC22" s="7"/>
    </row>
    <row r="23" spans="1:29" ht="19.5" customHeight="1" thickBot="1">
      <c r="A23" s="221" t="s">
        <v>14</v>
      </c>
      <c r="B23" s="173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27"/>
      <c r="B24" s="174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22"/>
      <c r="B25" s="175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188" t="s">
        <v>47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</row>
    <row r="30" ht="13.5" thickBot="1"/>
    <row r="31" spans="1:35" ht="23.25" customHeight="1" thickBot="1">
      <c r="A31" s="226" t="s">
        <v>42</v>
      </c>
      <c r="B31" s="217" t="s">
        <v>43</v>
      </c>
      <c r="C31" s="217"/>
      <c r="D31" s="219" t="s">
        <v>3</v>
      </c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9"/>
      <c r="AB31" s="176" t="s">
        <v>22</v>
      </c>
      <c r="AC31" s="232" t="s">
        <v>23</v>
      </c>
      <c r="AD31" s="236"/>
      <c r="AE31" s="230" t="s">
        <v>22</v>
      </c>
      <c r="AF31" s="208"/>
      <c r="AG31" s="231"/>
      <c r="AH31" s="232" t="s">
        <v>23</v>
      </c>
      <c r="AI31" s="233"/>
    </row>
    <row r="32" spans="1:35" ht="16.5" customHeight="1" thickBot="1">
      <c r="A32" s="193"/>
      <c r="B32" s="218"/>
      <c r="C32" s="218"/>
      <c r="D32" s="168" t="s">
        <v>4</v>
      </c>
      <c r="E32" s="169"/>
      <c r="F32" s="168" t="s">
        <v>5</v>
      </c>
      <c r="G32" s="169"/>
      <c r="H32" s="168" t="s">
        <v>26</v>
      </c>
      <c r="I32" s="169"/>
      <c r="J32" s="168" t="s">
        <v>27</v>
      </c>
      <c r="K32" s="169"/>
      <c r="L32" s="168" t="s">
        <v>28</v>
      </c>
      <c r="M32" s="169"/>
      <c r="N32" s="168" t="s">
        <v>29</v>
      </c>
      <c r="O32" s="169"/>
      <c r="P32" s="168" t="s">
        <v>33</v>
      </c>
      <c r="Q32" s="169"/>
      <c r="R32" s="168" t="s">
        <v>35</v>
      </c>
      <c r="S32" s="169"/>
      <c r="T32" s="168" t="s">
        <v>40</v>
      </c>
      <c r="U32" s="169"/>
      <c r="V32" s="168" t="s">
        <v>41</v>
      </c>
      <c r="W32" s="169"/>
      <c r="X32" s="168" t="s">
        <v>44</v>
      </c>
      <c r="Y32" s="169"/>
      <c r="Z32" s="210" t="s">
        <v>45</v>
      </c>
      <c r="AA32" s="211"/>
      <c r="AB32" s="223"/>
      <c r="AC32" s="234"/>
      <c r="AD32" s="237"/>
      <c r="AE32" s="230"/>
      <c r="AF32" s="208"/>
      <c r="AG32" s="231"/>
      <c r="AH32" s="234"/>
      <c r="AI32" s="235"/>
    </row>
    <row r="33" spans="1:35" ht="14.25" customHeight="1" thickBot="1" thickTop="1">
      <c r="A33" s="2"/>
      <c r="B33" s="1"/>
      <c r="C33" s="219" t="s">
        <v>34</v>
      </c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9"/>
      <c r="AB33" s="224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225"/>
      <c r="AB34" s="197" t="s">
        <v>6</v>
      </c>
      <c r="AC34" s="198"/>
      <c r="AD34" s="199"/>
      <c r="AE34" s="67" t="s">
        <v>30</v>
      </c>
      <c r="AF34" s="37" t="s">
        <v>31</v>
      </c>
      <c r="AG34" s="38" t="s">
        <v>32</v>
      </c>
      <c r="AH34" s="228"/>
      <c r="AI34" s="213"/>
    </row>
    <row r="35" spans="1:35" ht="19.5" customHeight="1" thickBot="1" thickTop="1">
      <c r="A35" s="221" t="s">
        <v>7</v>
      </c>
      <c r="B35" s="173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200"/>
      <c r="AC35" s="201"/>
      <c r="AD35" s="202"/>
      <c r="AE35" s="42"/>
      <c r="AF35" s="42"/>
      <c r="AG35" s="42"/>
      <c r="AH35" s="85"/>
      <c r="AI35" s="39"/>
    </row>
    <row r="36" spans="1:34" ht="29.25" customHeight="1" thickBot="1" thickTop="1">
      <c r="A36" s="227"/>
      <c r="B36" s="174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22"/>
      <c r="B37" s="175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21" t="s">
        <v>9</v>
      </c>
      <c r="B38" s="173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27"/>
      <c r="B39" s="174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22"/>
      <c r="B40" s="175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21" t="s">
        <v>10</v>
      </c>
      <c r="B41" s="173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27"/>
      <c r="B42" s="174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22"/>
      <c r="B43" s="175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21" t="s">
        <v>11</v>
      </c>
      <c r="B44" s="173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27"/>
      <c r="B45" s="174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22"/>
      <c r="B46" s="175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21" t="s">
        <v>12</v>
      </c>
      <c r="B47" s="173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27"/>
      <c r="B48" s="174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22"/>
      <c r="B49" s="175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19" t="s">
        <v>13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8"/>
      <c r="AC50" s="7"/>
      <c r="AD50" s="74"/>
      <c r="AH50" s="7"/>
    </row>
    <row r="51" spans="1:34" ht="19.5" customHeight="1" thickBot="1">
      <c r="A51" s="221" t="s">
        <v>14</v>
      </c>
      <c r="B51" s="173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27"/>
      <c r="B52" s="174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22"/>
      <c r="B53" s="175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188" t="s">
        <v>51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90"/>
      <c r="AF55" s="190"/>
      <c r="AG55" s="190"/>
    </row>
    <row r="56" ht="13.5" thickBot="1"/>
    <row r="57" spans="1:35" ht="20.25" customHeight="1" thickBot="1">
      <c r="A57" s="191" t="s">
        <v>42</v>
      </c>
      <c r="B57" s="217" t="s">
        <v>43</v>
      </c>
      <c r="C57" s="194"/>
      <c r="D57" s="171" t="s">
        <v>48</v>
      </c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6"/>
      <c r="AB57" s="176" t="s">
        <v>22</v>
      </c>
      <c r="AC57" s="181" t="s">
        <v>23</v>
      </c>
      <c r="AD57" s="206"/>
      <c r="AE57" s="208" t="s">
        <v>22</v>
      </c>
      <c r="AF57" s="209"/>
      <c r="AG57" s="209"/>
      <c r="AH57" s="181" t="s">
        <v>23</v>
      </c>
      <c r="AI57" s="182"/>
    </row>
    <row r="58" spans="1:35" ht="16.5" customHeight="1" thickBot="1" thickTop="1">
      <c r="A58" s="191"/>
      <c r="B58" s="222"/>
      <c r="C58" s="167"/>
      <c r="D58" s="168" t="s">
        <v>4</v>
      </c>
      <c r="E58" s="169"/>
      <c r="F58" s="168" t="s">
        <v>5</v>
      </c>
      <c r="G58" s="169"/>
      <c r="H58" s="168" t="s">
        <v>26</v>
      </c>
      <c r="I58" s="169"/>
      <c r="J58" s="168" t="s">
        <v>27</v>
      </c>
      <c r="K58" s="169"/>
      <c r="L58" s="168" t="s">
        <v>28</v>
      </c>
      <c r="M58" s="169"/>
      <c r="N58" s="168" t="s">
        <v>29</v>
      </c>
      <c r="O58" s="169"/>
      <c r="P58" s="168" t="s">
        <v>33</v>
      </c>
      <c r="Q58" s="169"/>
      <c r="R58" s="168" t="s">
        <v>35</v>
      </c>
      <c r="S58" s="169"/>
      <c r="T58" s="168" t="s">
        <v>40</v>
      </c>
      <c r="U58" s="169"/>
      <c r="V58" s="168" t="s">
        <v>41</v>
      </c>
      <c r="W58" s="169"/>
      <c r="X58" s="168" t="s">
        <v>44</v>
      </c>
      <c r="Y58" s="169"/>
      <c r="Z58" s="210" t="s">
        <v>45</v>
      </c>
      <c r="AA58" s="211"/>
      <c r="AB58" s="177"/>
      <c r="AC58" s="183"/>
      <c r="AD58" s="207"/>
      <c r="AE58" s="208"/>
      <c r="AF58" s="209"/>
      <c r="AG58" s="209"/>
      <c r="AH58" s="183"/>
      <c r="AI58" s="184"/>
    </row>
    <row r="59" spans="1:35" ht="14.25" thickBot="1" thickTop="1">
      <c r="A59" s="2"/>
      <c r="B59" s="1"/>
      <c r="C59" s="203" t="s">
        <v>34</v>
      </c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5"/>
      <c r="AB59" s="178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185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6"/>
      <c r="AB60" s="197" t="s">
        <v>6</v>
      </c>
      <c r="AC60" s="198"/>
      <c r="AD60" s="199"/>
      <c r="AE60" s="67" t="s">
        <v>30</v>
      </c>
      <c r="AF60" s="37" t="s">
        <v>31</v>
      </c>
      <c r="AG60" s="38" t="s">
        <v>32</v>
      </c>
      <c r="AH60" s="213"/>
      <c r="AI60" s="214"/>
    </row>
    <row r="61" spans="1:35" ht="24" customHeight="1" thickBot="1" thickTop="1">
      <c r="A61" s="167" t="s">
        <v>7</v>
      </c>
      <c r="B61" s="173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200"/>
      <c r="AC61" s="201"/>
      <c r="AD61" s="202"/>
      <c r="AE61" s="42"/>
      <c r="AF61" s="42"/>
      <c r="AG61" s="42"/>
      <c r="AH61" s="85"/>
      <c r="AI61" s="39"/>
    </row>
    <row r="62" spans="1:34" ht="25.5" customHeight="1" thickBot="1" thickTop="1">
      <c r="A62" s="167"/>
      <c r="B62" s="174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67"/>
      <c r="B63" s="175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67" t="s">
        <v>9</v>
      </c>
      <c r="B64" s="170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67"/>
      <c r="B65" s="170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5"/>
    </row>
    <row r="66" spans="1:35" ht="27.75" customHeight="1" thickBot="1" thickTop="1">
      <c r="A66" s="167"/>
      <c r="B66" s="170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6"/>
      <c r="AI66" s="5"/>
    </row>
    <row r="67" spans="1:37" ht="24" customHeight="1" thickBot="1" thickTop="1">
      <c r="A67" s="167" t="s">
        <v>10</v>
      </c>
      <c r="B67" s="170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67"/>
      <c r="B68" s="170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5"/>
    </row>
    <row r="69" spans="1:35" ht="27.75" customHeight="1" thickBot="1" thickTop="1">
      <c r="A69" s="167"/>
      <c r="B69" s="170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67" t="s">
        <v>11</v>
      </c>
      <c r="B70" s="170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67"/>
      <c r="B71" s="170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5"/>
    </row>
    <row r="72" spans="1:35" ht="27.75" customHeight="1" thickBot="1" thickTop="1">
      <c r="A72" s="167"/>
      <c r="B72" s="170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6"/>
      <c r="AI72" s="5"/>
    </row>
    <row r="73" spans="1:37" ht="24" customHeight="1" thickBot="1" thickTop="1">
      <c r="A73" s="167" t="s">
        <v>12</v>
      </c>
      <c r="B73" s="170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67"/>
      <c r="B74" s="170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67"/>
      <c r="B75" s="170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71" t="s">
        <v>13</v>
      </c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8"/>
      <c r="AC76" s="7"/>
      <c r="AD76" s="74"/>
      <c r="AH76" s="7"/>
    </row>
    <row r="77" spans="1:34" ht="24" customHeight="1" thickBot="1">
      <c r="A77" s="167" t="s">
        <v>14</v>
      </c>
      <c r="B77" s="173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67"/>
      <c r="B78" s="174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67"/>
      <c r="B79" s="175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7" t="s">
        <v>56</v>
      </c>
      <c r="AB80" s="101"/>
    </row>
    <row r="81" spans="1:28" ht="192" customHeight="1">
      <c r="A81" s="107"/>
      <c r="AB81" s="101"/>
    </row>
    <row r="82" spans="1:33" ht="24" customHeight="1">
      <c r="A82" s="188" t="s">
        <v>61</v>
      </c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90"/>
      <c r="AF82" s="190"/>
      <c r="AG82" s="190"/>
    </row>
    <row r="83" ht="13.5" thickBot="1"/>
    <row r="84" spans="1:35" ht="17.25" customHeight="1" thickBot="1">
      <c r="A84" s="191" t="s">
        <v>42</v>
      </c>
      <c r="B84" s="192" t="s">
        <v>58</v>
      </c>
      <c r="C84" s="194"/>
      <c r="D84" s="171" t="s">
        <v>57</v>
      </c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6"/>
      <c r="AB84" s="176" t="s">
        <v>22</v>
      </c>
      <c r="AC84" s="181" t="s">
        <v>23</v>
      </c>
      <c r="AD84" s="206"/>
      <c r="AE84" s="208" t="s">
        <v>22</v>
      </c>
      <c r="AF84" s="209"/>
      <c r="AG84" s="209"/>
      <c r="AH84" s="181" t="s">
        <v>23</v>
      </c>
      <c r="AI84" s="182"/>
    </row>
    <row r="85" spans="1:35" ht="18.75" customHeight="1" thickBot="1" thickTop="1">
      <c r="A85" s="191"/>
      <c r="B85" s="193"/>
      <c r="C85" s="167"/>
      <c r="D85" s="168" t="s">
        <v>4</v>
      </c>
      <c r="E85" s="169"/>
      <c r="F85" s="168" t="s">
        <v>5</v>
      </c>
      <c r="G85" s="169"/>
      <c r="H85" s="168" t="s">
        <v>26</v>
      </c>
      <c r="I85" s="169"/>
      <c r="J85" s="168" t="s">
        <v>27</v>
      </c>
      <c r="K85" s="169"/>
      <c r="L85" s="168" t="s">
        <v>28</v>
      </c>
      <c r="M85" s="169"/>
      <c r="N85" s="168" t="s">
        <v>29</v>
      </c>
      <c r="O85" s="169"/>
      <c r="P85" s="168" t="s">
        <v>33</v>
      </c>
      <c r="Q85" s="169"/>
      <c r="R85" s="168" t="s">
        <v>35</v>
      </c>
      <c r="S85" s="169"/>
      <c r="T85" s="168" t="s">
        <v>40</v>
      </c>
      <c r="U85" s="169"/>
      <c r="V85" s="168" t="s">
        <v>41</v>
      </c>
      <c r="W85" s="169"/>
      <c r="X85" s="168" t="s">
        <v>44</v>
      </c>
      <c r="Y85" s="169"/>
      <c r="Z85" s="210" t="s">
        <v>45</v>
      </c>
      <c r="AA85" s="211"/>
      <c r="AB85" s="177"/>
      <c r="AC85" s="183"/>
      <c r="AD85" s="207"/>
      <c r="AE85" s="208"/>
      <c r="AF85" s="209"/>
      <c r="AG85" s="209"/>
      <c r="AH85" s="183"/>
      <c r="AI85" s="184"/>
    </row>
    <row r="86" spans="1:35" ht="17.25" customHeight="1" thickBot="1" thickTop="1">
      <c r="A86" s="2"/>
      <c r="B86" s="1"/>
      <c r="C86" s="203" t="s">
        <v>34</v>
      </c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5"/>
      <c r="AB86" s="178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185"/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6"/>
      <c r="AB87" s="197" t="s">
        <v>6</v>
      </c>
      <c r="AC87" s="198"/>
      <c r="AD87" s="199"/>
      <c r="AE87" s="67" t="s">
        <v>30</v>
      </c>
      <c r="AF87" s="37" t="s">
        <v>31</v>
      </c>
      <c r="AG87" s="38" t="s">
        <v>32</v>
      </c>
      <c r="AH87" s="213"/>
      <c r="AI87" s="214"/>
    </row>
    <row r="88" spans="1:35" ht="21" customHeight="1" thickBot="1" thickTop="1">
      <c r="A88" s="167" t="s">
        <v>7</v>
      </c>
      <c r="B88" s="173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200"/>
      <c r="AC88" s="201"/>
      <c r="AD88" s="202"/>
      <c r="AE88" s="42"/>
      <c r="AF88" s="42"/>
      <c r="AG88" s="42"/>
      <c r="AH88" s="85"/>
      <c r="AI88" s="39"/>
    </row>
    <row r="89" spans="1:37" ht="26.25" thickBot="1" thickTop="1">
      <c r="A89" s="167"/>
      <c r="B89" s="174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4">
        <f>(D88+F88+H88+J88+L88+N88+P88+R88+T88+V88+X88+Z88)/12</f>
        <v>529660.9166666666</v>
      </c>
      <c r="AC89" s="44"/>
      <c r="AD89" s="69"/>
      <c r="AE89" s="42"/>
      <c r="AF89" s="42"/>
      <c r="AG89" s="42"/>
      <c r="AH89" s="115" t="s">
        <v>62</v>
      </c>
      <c r="AJ89" s="86">
        <f>AB89-AB62</f>
        <v>12668.416666666628</v>
      </c>
      <c r="AK89" s="41">
        <f>AJ89/AB62</f>
        <v>0.02450406276042037</v>
      </c>
    </row>
    <row r="90" spans="1:35" ht="42.75" thickBot="1" thickTop="1">
      <c r="A90" s="167"/>
      <c r="B90" s="175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19.5" thickBot="1" thickTop="1">
      <c r="A91" s="167" t="s">
        <v>9</v>
      </c>
      <c r="B91" s="170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2" t="s">
        <v>65</v>
      </c>
      <c r="AI91" s="113">
        <v>0.0422</v>
      </c>
    </row>
    <row r="92" spans="1:35" ht="26.25" thickBot="1" thickTop="1">
      <c r="A92" s="167"/>
      <c r="B92" s="170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8">
        <f>AB91-AB65</f>
        <v>6911</v>
      </c>
      <c r="AI92" s="109">
        <f>AH92/AB65</f>
        <v>0.042219534247244825</v>
      </c>
    </row>
    <row r="93" spans="1:35" ht="42.75" thickBot="1" thickTop="1">
      <c r="A93" s="167"/>
      <c r="B93" s="170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0"/>
      <c r="AI93" s="111"/>
    </row>
    <row r="94" spans="1:35" ht="19.5" thickBot="1" thickTop="1">
      <c r="A94" s="167" t="s">
        <v>10</v>
      </c>
      <c r="B94" s="170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2" t="s">
        <v>64</v>
      </c>
      <c r="AI94" s="113">
        <v>0.0708</v>
      </c>
    </row>
    <row r="95" spans="1:37" ht="26.25" thickBot="1" thickTop="1">
      <c r="A95" s="167"/>
      <c r="B95" s="170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8">
        <f>AB94-AB68</f>
        <v>5215</v>
      </c>
      <c r="AI95" s="109">
        <f>AH95/AB68</f>
        <v>0.07082903243331341</v>
      </c>
      <c r="AK95" s="109"/>
    </row>
    <row r="96" spans="1:35" ht="42.75" thickBot="1" thickTop="1">
      <c r="A96" s="167"/>
      <c r="B96" s="170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8"/>
      <c r="AI96" s="111"/>
    </row>
    <row r="97" spans="1:35" ht="19.5" thickBot="1" thickTop="1">
      <c r="A97" s="167" t="s">
        <v>11</v>
      </c>
      <c r="B97" s="170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2" t="s">
        <v>66</v>
      </c>
      <c r="AI97" s="113">
        <v>-0.0936</v>
      </c>
    </row>
    <row r="98" spans="1:35" ht="26.25" thickBot="1" thickTop="1">
      <c r="A98" s="167"/>
      <c r="B98" s="170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8">
        <f>AB97-AB71</f>
        <v>-2671</v>
      </c>
      <c r="AI98" s="109">
        <f>AH98/AB71</f>
        <v>-0.0936470093261342</v>
      </c>
    </row>
    <row r="99" spans="1:35" ht="42.75" thickBot="1" thickTop="1">
      <c r="A99" s="167"/>
      <c r="B99" s="170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0"/>
      <c r="AI99" s="111"/>
    </row>
    <row r="100" spans="1:35" ht="19.5" thickBot="1" thickTop="1">
      <c r="A100" s="167" t="s">
        <v>12</v>
      </c>
      <c r="B100" s="170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2" t="s">
        <v>67</v>
      </c>
      <c r="AI100" s="113">
        <v>0.0553</v>
      </c>
    </row>
    <row r="101" spans="1:35" ht="26.25" thickBot="1" thickTop="1">
      <c r="A101" s="167"/>
      <c r="B101" s="170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42.75" thickBot="1" thickTop="1">
      <c r="A102" s="167"/>
      <c r="B102" s="170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71" t="s">
        <v>13</v>
      </c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8"/>
      <c r="AC103" s="7"/>
      <c r="AD103" s="74"/>
      <c r="AH103" s="7"/>
    </row>
    <row r="104" spans="1:34" ht="21" customHeight="1" thickBot="1">
      <c r="A104" s="167" t="s">
        <v>14</v>
      </c>
      <c r="B104" s="173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6.25" thickBot="1" thickTop="1">
      <c r="A105" s="167"/>
      <c r="B105" s="174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42.75" thickBot="1" thickTop="1">
      <c r="A106" s="167"/>
      <c r="B106" s="175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7" t="s">
        <v>59</v>
      </c>
      <c r="AB107" s="101"/>
    </row>
    <row r="109" spans="1:33" ht="26.25" customHeight="1">
      <c r="A109" s="188" t="s">
        <v>68</v>
      </c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90"/>
      <c r="AF109" s="190"/>
      <c r="AG109" s="190"/>
    </row>
    <row r="110" ht="13.5" thickBot="1"/>
    <row r="111" spans="1:35" ht="19.5" customHeight="1" thickBot="1">
      <c r="A111" s="191" t="s">
        <v>42</v>
      </c>
      <c r="B111" s="192" t="s">
        <v>58</v>
      </c>
      <c r="C111" s="194"/>
      <c r="D111" s="171" t="s">
        <v>69</v>
      </c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6"/>
      <c r="AB111" s="176" t="s">
        <v>22</v>
      </c>
      <c r="AC111" s="181" t="s">
        <v>23</v>
      </c>
      <c r="AD111" s="206"/>
      <c r="AE111" s="208" t="s">
        <v>22</v>
      </c>
      <c r="AF111" s="209"/>
      <c r="AG111" s="209"/>
      <c r="AH111" s="181" t="s">
        <v>23</v>
      </c>
      <c r="AI111" s="182"/>
    </row>
    <row r="112" spans="1:35" ht="21" customHeight="1" thickBot="1" thickTop="1">
      <c r="A112" s="191"/>
      <c r="B112" s="193"/>
      <c r="C112" s="167"/>
      <c r="D112" s="168" t="s">
        <v>4</v>
      </c>
      <c r="E112" s="169"/>
      <c r="F112" s="168" t="s">
        <v>5</v>
      </c>
      <c r="G112" s="169"/>
      <c r="H112" s="168" t="s">
        <v>26</v>
      </c>
      <c r="I112" s="169"/>
      <c r="J112" s="168" t="s">
        <v>27</v>
      </c>
      <c r="K112" s="169"/>
      <c r="L112" s="168" t="s">
        <v>28</v>
      </c>
      <c r="M112" s="169"/>
      <c r="N112" s="168" t="s">
        <v>29</v>
      </c>
      <c r="O112" s="169"/>
      <c r="P112" s="168" t="s">
        <v>33</v>
      </c>
      <c r="Q112" s="169"/>
      <c r="R112" s="168" t="s">
        <v>35</v>
      </c>
      <c r="S112" s="169"/>
      <c r="T112" s="168" t="s">
        <v>40</v>
      </c>
      <c r="U112" s="169"/>
      <c r="V112" s="168" t="s">
        <v>41</v>
      </c>
      <c r="W112" s="169"/>
      <c r="X112" s="168" t="s">
        <v>44</v>
      </c>
      <c r="Y112" s="169"/>
      <c r="Z112" s="210" t="s">
        <v>45</v>
      </c>
      <c r="AA112" s="211"/>
      <c r="AB112" s="177"/>
      <c r="AC112" s="183"/>
      <c r="AD112" s="207"/>
      <c r="AE112" s="208"/>
      <c r="AF112" s="209"/>
      <c r="AG112" s="209"/>
      <c r="AH112" s="183"/>
      <c r="AI112" s="184"/>
    </row>
    <row r="113" spans="1:35" ht="21.75" customHeight="1" thickBot="1" thickTop="1">
      <c r="A113" s="2"/>
      <c r="B113" s="1"/>
      <c r="C113" s="203" t="s">
        <v>34</v>
      </c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5"/>
      <c r="AB113" s="178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185"/>
      <c r="B114" s="215"/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6"/>
      <c r="AB114" s="197" t="s">
        <v>6</v>
      </c>
      <c r="AC114" s="198"/>
      <c r="AD114" s="199"/>
      <c r="AE114" s="67" t="s">
        <v>30</v>
      </c>
      <c r="AF114" s="37" t="s">
        <v>31</v>
      </c>
      <c r="AG114" s="38" t="s">
        <v>32</v>
      </c>
      <c r="AH114" s="213"/>
      <c r="AI114" s="214"/>
    </row>
    <row r="115" spans="1:35" ht="22.5" customHeight="1" thickBot="1" thickTop="1">
      <c r="A115" s="167" t="s">
        <v>7</v>
      </c>
      <c r="B115" s="173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200"/>
      <c r="AC115" s="201"/>
      <c r="AD115" s="202"/>
      <c r="AE115" s="42"/>
      <c r="AF115" s="42"/>
      <c r="AG115" s="42"/>
      <c r="AH115" s="85"/>
      <c r="AI115" s="39"/>
    </row>
    <row r="116" spans="1:34" ht="26.25" thickBot="1" thickTop="1">
      <c r="A116" s="167"/>
      <c r="B116" s="174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6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5" t="s">
        <v>71</v>
      </c>
    </row>
    <row r="117" spans="1:35" ht="42.75" thickBot="1" thickTop="1">
      <c r="A117" s="167"/>
      <c r="B117" s="175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67" t="s">
        <v>9</v>
      </c>
      <c r="B118" s="170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19">
        <v>99875</v>
      </c>
      <c r="AF118" s="120">
        <v>62625</v>
      </c>
      <c r="AG118" s="120">
        <v>3847</v>
      </c>
      <c r="AH118" s="112" t="s">
        <v>72</v>
      </c>
      <c r="AI118" s="113">
        <v>-0.0249</v>
      </c>
    </row>
    <row r="119" spans="1:35" ht="26.25" thickBot="1" thickTop="1">
      <c r="A119" s="167"/>
      <c r="B119" s="170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1"/>
      <c r="AF119" s="121"/>
      <c r="AG119" s="121"/>
      <c r="AH119" s="108">
        <f>AB118-AB92</f>
        <v>-4256</v>
      </c>
      <c r="AI119" s="109">
        <f>AH119/AB92</f>
        <v>-0.024946806328141943</v>
      </c>
    </row>
    <row r="120" spans="1:35" ht="42.75" thickBot="1" thickTop="1">
      <c r="A120" s="167"/>
      <c r="B120" s="170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0"/>
      <c r="AI120" s="111"/>
    </row>
    <row r="121" spans="1:35" ht="24.75" customHeight="1" thickBot="1" thickTop="1">
      <c r="A121" s="167" t="s">
        <v>10</v>
      </c>
      <c r="B121" s="170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2">
        <v>51766</v>
      </c>
      <c r="AF121" s="123">
        <v>27702</v>
      </c>
      <c r="AG121" s="124">
        <v>905</v>
      </c>
      <c r="AH121" s="112" t="s">
        <v>73</v>
      </c>
      <c r="AI121" s="113">
        <v>0.0194</v>
      </c>
    </row>
    <row r="122" spans="1:35" ht="26.25" thickBot="1" thickTop="1">
      <c r="A122" s="167"/>
      <c r="B122" s="170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1"/>
      <c r="AF122" s="121"/>
      <c r="AG122" s="121"/>
      <c r="AH122" s="108">
        <f>AB121-AB95</f>
        <v>1530</v>
      </c>
      <c r="AI122" s="109">
        <f>AH122/AB95</f>
        <v>0.019405654274951487</v>
      </c>
    </row>
    <row r="123" spans="1:35" ht="42.75" thickBot="1" thickTop="1">
      <c r="A123" s="167"/>
      <c r="B123" s="170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8"/>
      <c r="AI123" s="111"/>
    </row>
    <row r="124" spans="1:35" ht="25.5" customHeight="1" thickBot="1" thickTop="1">
      <c r="A124" s="167" t="s">
        <v>11</v>
      </c>
      <c r="B124" s="170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2">
        <v>17890</v>
      </c>
      <c r="AF124" s="123">
        <v>8582</v>
      </c>
      <c r="AG124" s="124">
        <v>0</v>
      </c>
      <c r="AH124" s="112" t="s">
        <v>75</v>
      </c>
      <c r="AI124" s="113">
        <v>0.024</v>
      </c>
    </row>
    <row r="125" spans="1:35" ht="26.25" thickBot="1" thickTop="1">
      <c r="A125" s="167"/>
      <c r="B125" s="170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1"/>
      <c r="AF125" s="121"/>
      <c r="AG125" s="121"/>
      <c r="AH125" s="108">
        <f>AB124-AB98</f>
        <v>621</v>
      </c>
      <c r="AI125" s="109">
        <f>AH125/AB98</f>
        <v>0.02402228153649762</v>
      </c>
    </row>
    <row r="126" spans="1:35" ht="42.75" thickBot="1" thickTop="1">
      <c r="A126" s="167"/>
      <c r="B126" s="170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0"/>
      <c r="AI126" s="111"/>
    </row>
    <row r="127" spans="1:35" ht="25.5" customHeight="1" thickBot="1" thickTop="1">
      <c r="A127" s="167" t="s">
        <v>12</v>
      </c>
      <c r="B127" s="170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2">
        <v>58138</v>
      </c>
      <c r="AF127" s="123">
        <v>38286</v>
      </c>
      <c r="AG127" s="124">
        <v>28</v>
      </c>
      <c r="AH127" s="112" t="s">
        <v>74</v>
      </c>
      <c r="AI127" s="113">
        <v>0.0232</v>
      </c>
    </row>
    <row r="128" spans="1:35" ht="26.25" thickBot="1" thickTop="1">
      <c r="A128" s="167"/>
      <c r="B128" s="170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6"/>
      <c r="AF128" s="117"/>
      <c r="AG128" s="117"/>
      <c r="AH128" s="49">
        <f>AB127-AB101</f>
        <v>2190</v>
      </c>
      <c r="AI128" s="64">
        <f>AH128/AB101</f>
        <v>0.023233116208015957</v>
      </c>
    </row>
    <row r="129" spans="1:34" ht="42.75" thickBot="1" thickTop="1">
      <c r="A129" s="167"/>
      <c r="B129" s="170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7"/>
      <c r="AF129" s="117"/>
      <c r="AG129" s="117"/>
      <c r="AH129" s="7"/>
    </row>
    <row r="130" spans="1:34" ht="13.5" thickBot="1">
      <c r="A130" s="171" t="s">
        <v>13</v>
      </c>
      <c r="B130" s="212"/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8"/>
      <c r="AC130" s="7"/>
      <c r="AD130" s="74"/>
      <c r="AH130" s="7"/>
    </row>
    <row r="131" spans="1:34" ht="27" customHeight="1" thickBot="1">
      <c r="A131" s="167" t="s">
        <v>14</v>
      </c>
      <c r="B131" s="173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6.25" thickBot="1" thickTop="1">
      <c r="A132" s="167"/>
      <c r="B132" s="174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42.75" thickBot="1" thickTop="1">
      <c r="A133" s="167"/>
      <c r="B133" s="175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8" t="s">
        <v>70</v>
      </c>
    </row>
    <row r="135" ht="27" customHeight="1"/>
    <row r="136" spans="1:33" ht="29.25" customHeight="1">
      <c r="A136" s="188" t="s">
        <v>77</v>
      </c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  <c r="AB136" s="189"/>
      <c r="AC136" s="189"/>
      <c r="AD136" s="189"/>
      <c r="AE136" s="190"/>
      <c r="AF136" s="190"/>
      <c r="AG136" s="190"/>
    </row>
    <row r="137" ht="13.5" thickBot="1"/>
    <row r="138" spans="1:35" ht="24" customHeight="1" thickBot="1">
      <c r="A138" s="191" t="s">
        <v>42</v>
      </c>
      <c r="B138" s="192" t="s">
        <v>58</v>
      </c>
      <c r="C138" s="194"/>
      <c r="D138" s="171" t="s">
        <v>76</v>
      </c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196"/>
      <c r="AB138" s="176" t="s">
        <v>22</v>
      </c>
      <c r="AC138" s="181" t="s">
        <v>23</v>
      </c>
      <c r="AD138" s="206"/>
      <c r="AE138" s="208" t="s">
        <v>22</v>
      </c>
      <c r="AF138" s="209"/>
      <c r="AG138" s="209"/>
      <c r="AH138" s="181" t="s">
        <v>23</v>
      </c>
      <c r="AI138" s="182"/>
    </row>
    <row r="139" spans="1:35" ht="20.25" customHeight="1" thickBot="1" thickTop="1">
      <c r="A139" s="191"/>
      <c r="B139" s="193"/>
      <c r="C139" s="167"/>
      <c r="D139" s="168" t="s">
        <v>4</v>
      </c>
      <c r="E139" s="169"/>
      <c r="F139" s="168" t="s">
        <v>5</v>
      </c>
      <c r="G139" s="169"/>
      <c r="H139" s="168" t="s">
        <v>26</v>
      </c>
      <c r="I139" s="169"/>
      <c r="J139" s="168" t="s">
        <v>27</v>
      </c>
      <c r="K139" s="169"/>
      <c r="L139" s="168" t="s">
        <v>28</v>
      </c>
      <c r="M139" s="169"/>
      <c r="N139" s="168" t="s">
        <v>29</v>
      </c>
      <c r="O139" s="169"/>
      <c r="P139" s="168" t="s">
        <v>33</v>
      </c>
      <c r="Q139" s="169"/>
      <c r="R139" s="168" t="s">
        <v>35</v>
      </c>
      <c r="S139" s="169"/>
      <c r="T139" s="168" t="s">
        <v>40</v>
      </c>
      <c r="U139" s="169"/>
      <c r="V139" s="168" t="s">
        <v>41</v>
      </c>
      <c r="W139" s="169"/>
      <c r="X139" s="168" t="s">
        <v>44</v>
      </c>
      <c r="Y139" s="169"/>
      <c r="Z139" s="210" t="s">
        <v>45</v>
      </c>
      <c r="AA139" s="211"/>
      <c r="AB139" s="177"/>
      <c r="AC139" s="183"/>
      <c r="AD139" s="207"/>
      <c r="AE139" s="208"/>
      <c r="AF139" s="209"/>
      <c r="AG139" s="209"/>
      <c r="AH139" s="183"/>
      <c r="AI139" s="184"/>
    </row>
    <row r="140" spans="1:35" ht="24" customHeight="1" thickBot="1" thickTop="1">
      <c r="A140" s="2"/>
      <c r="B140" s="1"/>
      <c r="C140" s="203" t="s">
        <v>34</v>
      </c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204"/>
      <c r="Z140" s="204"/>
      <c r="AA140" s="205"/>
      <c r="AB140" s="178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185"/>
      <c r="B141" s="215"/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6"/>
      <c r="AB141" s="197" t="s">
        <v>6</v>
      </c>
      <c r="AC141" s="198"/>
      <c r="AD141" s="199"/>
      <c r="AE141" s="67" t="s">
        <v>30</v>
      </c>
      <c r="AF141" s="37" t="s">
        <v>31</v>
      </c>
      <c r="AG141" s="38" t="s">
        <v>32</v>
      </c>
      <c r="AH141" s="213"/>
      <c r="AI141" s="214"/>
    </row>
    <row r="142" spans="1:35" ht="27.75" customHeight="1" thickBot="1" thickTop="1">
      <c r="A142" s="167" t="s">
        <v>7</v>
      </c>
      <c r="B142" s="173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200"/>
      <c r="AC142" s="201"/>
      <c r="AD142" s="202"/>
      <c r="AE142" s="129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67"/>
      <c r="B143" s="174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5"/>
      <c r="AC143" s="44"/>
      <c r="AD143" s="69"/>
      <c r="AE143" s="42"/>
      <c r="AF143" s="42"/>
      <c r="AG143" s="42"/>
      <c r="AH143" s="115"/>
      <c r="AJ143" s="86">
        <f>AE142-AB116</f>
        <v>9073.166666666628</v>
      </c>
      <c r="AK143" s="130">
        <f>AJ143/AB116</f>
        <v>0.016697399770820534</v>
      </c>
    </row>
    <row r="144" spans="1:35" ht="27.75" customHeight="1" thickBot="1" thickTop="1">
      <c r="A144" s="167"/>
      <c r="B144" s="175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67" t="s">
        <v>9</v>
      </c>
      <c r="B145" s="170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19">
        <v>103809</v>
      </c>
      <c r="AF145" s="120">
        <v>65755</v>
      </c>
      <c r="AG145" s="120">
        <v>3808</v>
      </c>
      <c r="AH145" s="21" t="s">
        <v>78</v>
      </c>
      <c r="AI145" s="24">
        <v>0.0422</v>
      </c>
    </row>
    <row r="146" spans="1:35" ht="27.75" customHeight="1" thickBot="1" thickTop="1">
      <c r="A146" s="167"/>
      <c r="B146" s="170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1"/>
      <c r="AF146" s="121"/>
      <c r="AG146" s="121"/>
      <c r="AH146" s="127"/>
      <c r="AI146" s="128"/>
    </row>
    <row r="147" spans="1:35" ht="27.75" customHeight="1" thickBot="1" thickTop="1">
      <c r="A147" s="167"/>
      <c r="B147" s="170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6"/>
      <c r="AI147" s="3"/>
    </row>
    <row r="148" spans="1:35" ht="27.75" customHeight="1" thickBot="1" thickTop="1">
      <c r="A148" s="167" t="s">
        <v>10</v>
      </c>
      <c r="B148" s="170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2">
        <v>61725</v>
      </c>
      <c r="AF148" s="123">
        <v>27996</v>
      </c>
      <c r="AG148" s="124">
        <v>1090</v>
      </c>
      <c r="AH148" s="21" t="s">
        <v>79</v>
      </c>
      <c r="AI148" s="24">
        <v>0.1299</v>
      </c>
    </row>
    <row r="149" spans="1:35" ht="27.75" customHeight="1" thickBot="1" thickTop="1">
      <c r="A149" s="167"/>
      <c r="B149" s="170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1"/>
      <c r="AF149" s="121"/>
      <c r="AG149" s="121"/>
      <c r="AH149" s="127"/>
      <c r="AI149" s="128"/>
    </row>
    <row r="150" spans="1:35" ht="27.75" customHeight="1" thickBot="1" thickTop="1">
      <c r="A150" s="167"/>
      <c r="B150" s="170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7"/>
      <c r="AI150" s="3"/>
    </row>
    <row r="151" spans="1:35" ht="27.75" customHeight="1" thickBot="1" thickTop="1">
      <c r="A151" s="167" t="s">
        <v>11</v>
      </c>
      <c r="B151" s="170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2">
        <v>22204</v>
      </c>
      <c r="AF151" s="123">
        <v>10677</v>
      </c>
      <c r="AG151" s="124">
        <v>0</v>
      </c>
      <c r="AH151" s="21" t="s">
        <v>80</v>
      </c>
      <c r="AI151" s="24">
        <v>0.2421</v>
      </c>
    </row>
    <row r="152" spans="1:35" ht="27.75" customHeight="1" thickBot="1" thickTop="1">
      <c r="A152" s="167"/>
      <c r="B152" s="170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1"/>
      <c r="AF152" s="121"/>
      <c r="AG152" s="121"/>
      <c r="AH152" s="127"/>
      <c r="AI152" s="128"/>
    </row>
    <row r="153" spans="1:35" ht="27.75" customHeight="1" thickBot="1" thickTop="1">
      <c r="A153" s="167"/>
      <c r="B153" s="170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6"/>
      <c r="AI153" s="3"/>
    </row>
    <row r="154" spans="1:35" ht="27.75" customHeight="1" thickBot="1" thickTop="1">
      <c r="A154" s="167" t="s">
        <v>12</v>
      </c>
      <c r="B154" s="170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2">
        <v>58431</v>
      </c>
      <c r="AF154" s="123">
        <v>40701</v>
      </c>
      <c r="AG154" s="124">
        <v>1275</v>
      </c>
      <c r="AH154" s="21" t="s">
        <v>81</v>
      </c>
      <c r="AI154" s="24">
        <v>0.041</v>
      </c>
    </row>
    <row r="155" spans="1:35" ht="27.75" customHeight="1" thickBot="1" thickTop="1">
      <c r="A155" s="167"/>
      <c r="B155" s="170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6"/>
      <c r="AF155" s="117"/>
      <c r="AG155" s="117"/>
      <c r="AH155" s="9"/>
      <c r="AI155" s="128"/>
    </row>
    <row r="156" spans="1:34" ht="27.75" customHeight="1" thickBot="1" thickTop="1">
      <c r="A156" s="167"/>
      <c r="B156" s="170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7"/>
      <c r="AF156" s="117"/>
      <c r="AG156" s="117"/>
      <c r="AH156" s="7"/>
    </row>
    <row r="157" spans="1:34" ht="27.75" customHeight="1" thickBot="1">
      <c r="A157" s="171" t="s">
        <v>13</v>
      </c>
      <c r="B157" s="212"/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8"/>
      <c r="AC157" s="7"/>
      <c r="AD157" s="74"/>
      <c r="AH157" s="7"/>
    </row>
    <row r="158" spans="1:34" ht="27.75" customHeight="1" thickBot="1">
      <c r="A158" s="167" t="s">
        <v>14</v>
      </c>
      <c r="B158" s="173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7" t="s">
        <v>106</v>
      </c>
      <c r="AF158" s="102">
        <f>AB158-AB131</f>
        <v>2216.25</v>
      </c>
      <c r="AH158" s="64"/>
    </row>
    <row r="159" spans="1:34" ht="27.75" customHeight="1" thickBot="1" thickTop="1">
      <c r="A159" s="167"/>
      <c r="B159" s="174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1">
        <f>AF158/AB131</f>
        <v>0.19199948020445293</v>
      </c>
      <c r="AH159" s="7"/>
    </row>
    <row r="160" spans="1:34" ht="27.75" customHeight="1" thickBot="1" thickTop="1">
      <c r="A160" s="167"/>
      <c r="B160" s="175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8"/>
    </row>
    <row r="163" spans="1:33" ht="25.5" customHeight="1">
      <c r="A163" s="188" t="s">
        <v>83</v>
      </c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  <c r="AA163" s="189"/>
      <c r="AB163" s="189"/>
      <c r="AC163" s="189"/>
      <c r="AD163" s="189"/>
      <c r="AE163" s="190"/>
      <c r="AF163" s="190"/>
      <c r="AG163" s="190"/>
    </row>
    <row r="164" ht="13.5" thickBot="1"/>
    <row r="165" spans="1:35" ht="21" customHeight="1" thickBot="1">
      <c r="A165" s="191" t="s">
        <v>42</v>
      </c>
      <c r="B165" s="192" t="s">
        <v>58</v>
      </c>
      <c r="C165" s="194"/>
      <c r="D165" s="171" t="s">
        <v>82</v>
      </c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  <c r="R165" s="195"/>
      <c r="S165" s="195"/>
      <c r="T165" s="195"/>
      <c r="U165" s="195"/>
      <c r="V165" s="195"/>
      <c r="W165" s="195"/>
      <c r="X165" s="195"/>
      <c r="Y165" s="195"/>
      <c r="Z165" s="195"/>
      <c r="AA165" s="196"/>
      <c r="AB165" s="176" t="s">
        <v>22</v>
      </c>
      <c r="AC165" s="181" t="s">
        <v>23</v>
      </c>
      <c r="AD165" s="206"/>
      <c r="AE165" s="208" t="s">
        <v>22</v>
      </c>
      <c r="AF165" s="209"/>
      <c r="AG165" s="209"/>
      <c r="AH165" s="181" t="s">
        <v>23</v>
      </c>
      <c r="AI165" s="182"/>
    </row>
    <row r="166" spans="1:35" ht="25.5" customHeight="1" thickBot="1" thickTop="1">
      <c r="A166" s="191"/>
      <c r="B166" s="193"/>
      <c r="C166" s="167"/>
      <c r="D166" s="168" t="s">
        <v>4</v>
      </c>
      <c r="E166" s="169"/>
      <c r="F166" s="168" t="s">
        <v>5</v>
      </c>
      <c r="G166" s="169"/>
      <c r="H166" s="168" t="s">
        <v>26</v>
      </c>
      <c r="I166" s="169"/>
      <c r="J166" s="168" t="s">
        <v>27</v>
      </c>
      <c r="K166" s="169"/>
      <c r="L166" s="168" t="s">
        <v>28</v>
      </c>
      <c r="M166" s="169"/>
      <c r="N166" s="168" t="s">
        <v>29</v>
      </c>
      <c r="O166" s="169"/>
      <c r="P166" s="168" t="s">
        <v>33</v>
      </c>
      <c r="Q166" s="169"/>
      <c r="R166" s="168" t="s">
        <v>35</v>
      </c>
      <c r="S166" s="169"/>
      <c r="T166" s="168" t="s">
        <v>40</v>
      </c>
      <c r="U166" s="169"/>
      <c r="V166" s="168" t="s">
        <v>41</v>
      </c>
      <c r="W166" s="169"/>
      <c r="X166" s="168" t="s">
        <v>44</v>
      </c>
      <c r="Y166" s="169"/>
      <c r="Z166" s="210" t="s">
        <v>45</v>
      </c>
      <c r="AA166" s="211"/>
      <c r="AB166" s="177"/>
      <c r="AC166" s="183"/>
      <c r="AD166" s="207"/>
      <c r="AE166" s="208"/>
      <c r="AF166" s="209"/>
      <c r="AG166" s="209"/>
      <c r="AH166" s="183"/>
      <c r="AI166" s="184"/>
    </row>
    <row r="167" spans="1:35" ht="22.5" customHeight="1" thickBot="1" thickTop="1">
      <c r="A167" s="2"/>
      <c r="B167" s="1"/>
      <c r="C167" s="203" t="s">
        <v>34</v>
      </c>
      <c r="D167" s="204"/>
      <c r="E167" s="204"/>
      <c r="F167" s="204"/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204"/>
      <c r="W167" s="204"/>
      <c r="X167" s="204"/>
      <c r="Y167" s="204"/>
      <c r="Z167" s="204"/>
      <c r="AA167" s="205"/>
      <c r="AB167" s="178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185"/>
      <c r="B168" s="215"/>
      <c r="C168" s="215"/>
      <c r="D168" s="215"/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15"/>
      <c r="U168" s="215"/>
      <c r="V168" s="215"/>
      <c r="W168" s="215"/>
      <c r="X168" s="215"/>
      <c r="Y168" s="215"/>
      <c r="Z168" s="215"/>
      <c r="AA168" s="216"/>
      <c r="AB168" s="197" t="s">
        <v>6</v>
      </c>
      <c r="AC168" s="198"/>
      <c r="AD168" s="199"/>
      <c r="AE168" s="67" t="s">
        <v>30</v>
      </c>
      <c r="AF168" s="37" t="s">
        <v>31</v>
      </c>
      <c r="AG168" s="38" t="s">
        <v>32</v>
      </c>
      <c r="AH168" s="213"/>
      <c r="AI168" s="214"/>
    </row>
    <row r="169" spans="1:35" ht="24.75" customHeight="1" thickBot="1" thickTop="1">
      <c r="A169" s="167" t="s">
        <v>7</v>
      </c>
      <c r="B169" s="173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200"/>
      <c r="AC169" s="201"/>
      <c r="AD169" s="202"/>
      <c r="AE169" s="129"/>
      <c r="AF169" s="42"/>
      <c r="AG169" s="42"/>
      <c r="AH169" s="85"/>
      <c r="AI169" s="39"/>
    </row>
    <row r="170" spans="1:34" ht="24.75" customHeight="1" thickBot="1" thickTop="1">
      <c r="A170" s="167"/>
      <c r="B170" s="174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5"/>
      <c r="AC170" s="44"/>
      <c r="AD170" s="69"/>
      <c r="AE170" s="42"/>
      <c r="AF170" s="42"/>
      <c r="AG170" s="42"/>
      <c r="AH170" s="115"/>
    </row>
    <row r="171" spans="1:35" ht="24.75" customHeight="1" thickBot="1" thickTop="1">
      <c r="A171" s="167"/>
      <c r="B171" s="175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67" t="s">
        <v>9</v>
      </c>
      <c r="B172" s="170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19">
        <v>72983</v>
      </c>
      <c r="AF172" s="120">
        <v>64805</v>
      </c>
      <c r="AG172" s="120">
        <v>1768</v>
      </c>
      <c r="AH172" s="21" t="s">
        <v>84</v>
      </c>
      <c r="AI172" s="24">
        <v>0.0089</v>
      </c>
    </row>
    <row r="173" spans="1:35" ht="24.75" customHeight="1" thickBot="1" thickTop="1">
      <c r="A173" s="167"/>
      <c r="B173" s="170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1"/>
      <c r="AF173" s="121"/>
      <c r="AG173" s="121"/>
      <c r="AH173" s="108"/>
      <c r="AI173" s="109"/>
    </row>
    <row r="174" spans="1:35" ht="24.75" customHeight="1" thickBot="1" thickTop="1">
      <c r="A174" s="167"/>
      <c r="B174" s="170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0"/>
      <c r="AI174" s="111"/>
    </row>
    <row r="175" spans="1:35" ht="24.75" customHeight="1" thickBot="1" thickTop="1">
      <c r="A175" s="167" t="s">
        <v>10</v>
      </c>
      <c r="B175" s="170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2">
        <v>70333</v>
      </c>
      <c r="AF175" s="123">
        <v>31675</v>
      </c>
      <c r="AG175" s="124">
        <v>1569</v>
      </c>
      <c r="AH175" s="21" t="s">
        <v>85</v>
      </c>
      <c r="AI175" s="24">
        <v>0.1406</v>
      </c>
    </row>
    <row r="176" spans="1:35" ht="24.75" customHeight="1" thickBot="1" thickTop="1">
      <c r="A176" s="167"/>
      <c r="B176" s="170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1"/>
      <c r="AF176" s="121"/>
      <c r="AG176" s="121"/>
      <c r="AH176" s="108"/>
      <c r="AI176" s="109"/>
    </row>
    <row r="177" spans="1:35" ht="24.75" customHeight="1" thickBot="1" thickTop="1">
      <c r="A177" s="167"/>
      <c r="B177" s="170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8"/>
      <c r="AI177" s="111"/>
    </row>
    <row r="178" spans="1:35" ht="24.75" customHeight="1" thickBot="1" thickTop="1">
      <c r="A178" s="167" t="s">
        <v>11</v>
      </c>
      <c r="B178" s="170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2">
        <v>24586</v>
      </c>
      <c r="AF178" s="123">
        <v>12907</v>
      </c>
      <c r="AG178" s="124">
        <v>0</v>
      </c>
      <c r="AH178" s="21" t="s">
        <v>105</v>
      </c>
      <c r="AI178" s="24">
        <v>0.1403</v>
      </c>
    </row>
    <row r="179" spans="1:35" ht="24.75" customHeight="1" thickBot="1" thickTop="1">
      <c r="A179" s="167"/>
      <c r="B179" s="170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1"/>
      <c r="AF179" s="121"/>
      <c r="AG179" s="121"/>
      <c r="AH179" s="108"/>
      <c r="AI179" s="109"/>
    </row>
    <row r="180" spans="1:35" ht="24.75" customHeight="1" thickBot="1" thickTop="1">
      <c r="A180" s="167"/>
      <c r="B180" s="170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0"/>
      <c r="AI180" s="111"/>
    </row>
    <row r="181" spans="1:35" ht="24.75" customHeight="1" thickBot="1" thickTop="1">
      <c r="A181" s="167" t="s">
        <v>12</v>
      </c>
      <c r="B181" s="170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2">
        <v>62281</v>
      </c>
      <c r="AF181" s="123">
        <v>37373</v>
      </c>
      <c r="AG181" s="124">
        <v>1118</v>
      </c>
      <c r="AH181" s="21" t="s">
        <v>86</v>
      </c>
      <c r="AI181" s="24">
        <v>0.0036</v>
      </c>
    </row>
    <row r="182" spans="1:35" ht="24.75" customHeight="1" thickBot="1" thickTop="1">
      <c r="A182" s="167"/>
      <c r="B182" s="170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6"/>
      <c r="AF182" s="117"/>
      <c r="AG182" s="117"/>
      <c r="AH182" s="131"/>
      <c r="AI182" s="109"/>
    </row>
    <row r="183" spans="1:34" ht="24.75" customHeight="1" thickBot="1" thickTop="1">
      <c r="A183" s="167"/>
      <c r="B183" s="170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7"/>
      <c r="AF183" s="117"/>
      <c r="AG183" s="117"/>
      <c r="AH183" s="7"/>
    </row>
    <row r="184" spans="1:34" ht="24.75" customHeight="1" thickBot="1">
      <c r="A184" s="171" t="s">
        <v>13</v>
      </c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8"/>
      <c r="AC184" s="7"/>
      <c r="AD184" s="74"/>
      <c r="AH184" s="7"/>
    </row>
    <row r="185" spans="1:34" ht="24.75" customHeight="1" thickBot="1">
      <c r="A185" s="167" t="s">
        <v>14</v>
      </c>
      <c r="B185" s="173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7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67"/>
      <c r="B186" s="174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1">
        <f>AF185/AB158</f>
        <v>-0.028611055592904125</v>
      </c>
      <c r="AH186" s="7"/>
    </row>
    <row r="187" spans="1:34" ht="24.75" customHeight="1" thickBot="1" thickTop="1">
      <c r="A187" s="167"/>
      <c r="B187" s="175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188" t="s">
        <v>87</v>
      </c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9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89"/>
      <c r="AC190" s="189"/>
      <c r="AD190" s="189"/>
      <c r="AE190" s="190"/>
      <c r="AF190" s="190"/>
      <c r="AG190" s="190"/>
    </row>
    <row r="191" ht="21.75" customHeight="1" thickBot="1"/>
    <row r="192" spans="1:35" ht="20.25" customHeight="1" thickBot="1">
      <c r="A192" s="191" t="s">
        <v>42</v>
      </c>
      <c r="B192" s="192" t="s">
        <v>58</v>
      </c>
      <c r="C192" s="194"/>
      <c r="D192" s="171" t="s">
        <v>88</v>
      </c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  <c r="R192" s="195"/>
      <c r="S192" s="195"/>
      <c r="T192" s="195"/>
      <c r="U192" s="195"/>
      <c r="V192" s="195"/>
      <c r="W192" s="195"/>
      <c r="X192" s="195"/>
      <c r="Y192" s="195"/>
      <c r="Z192" s="195"/>
      <c r="AA192" s="196"/>
      <c r="AB192" s="176" t="s">
        <v>22</v>
      </c>
      <c r="AC192" s="181" t="s">
        <v>23</v>
      </c>
      <c r="AD192" s="206"/>
      <c r="AE192" s="208" t="s">
        <v>22</v>
      </c>
      <c r="AF192" s="209"/>
      <c r="AG192" s="209"/>
      <c r="AH192" s="181" t="s">
        <v>23</v>
      </c>
      <c r="AI192" s="182"/>
    </row>
    <row r="193" spans="1:35" ht="24" customHeight="1" thickBot="1" thickTop="1">
      <c r="A193" s="191"/>
      <c r="B193" s="193"/>
      <c r="C193" s="167"/>
      <c r="D193" s="168" t="s">
        <v>4</v>
      </c>
      <c r="E193" s="169"/>
      <c r="F193" s="168" t="s">
        <v>5</v>
      </c>
      <c r="G193" s="169"/>
      <c r="H193" s="168" t="s">
        <v>26</v>
      </c>
      <c r="I193" s="169"/>
      <c r="J193" s="168" t="s">
        <v>27</v>
      </c>
      <c r="K193" s="169"/>
      <c r="L193" s="168" t="s">
        <v>28</v>
      </c>
      <c r="M193" s="169"/>
      <c r="N193" s="168" t="s">
        <v>29</v>
      </c>
      <c r="O193" s="169"/>
      <c r="P193" s="168" t="s">
        <v>33</v>
      </c>
      <c r="Q193" s="169"/>
      <c r="R193" s="168" t="s">
        <v>35</v>
      </c>
      <c r="S193" s="169"/>
      <c r="T193" s="168" t="s">
        <v>40</v>
      </c>
      <c r="U193" s="169"/>
      <c r="V193" s="168" t="s">
        <v>41</v>
      </c>
      <c r="W193" s="169"/>
      <c r="X193" s="168" t="s">
        <v>44</v>
      </c>
      <c r="Y193" s="169"/>
      <c r="Z193" s="210" t="s">
        <v>45</v>
      </c>
      <c r="AA193" s="211"/>
      <c r="AB193" s="177"/>
      <c r="AC193" s="183"/>
      <c r="AD193" s="207"/>
      <c r="AE193" s="208"/>
      <c r="AF193" s="209"/>
      <c r="AG193" s="209"/>
      <c r="AH193" s="183"/>
      <c r="AI193" s="184"/>
    </row>
    <row r="194" spans="1:35" ht="21" customHeight="1" thickBot="1" thickTop="1">
      <c r="A194" s="2"/>
      <c r="B194" s="1"/>
      <c r="C194" s="203" t="s">
        <v>34</v>
      </c>
      <c r="D194" s="204"/>
      <c r="E194" s="204"/>
      <c r="F194" s="204"/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  <c r="R194" s="204"/>
      <c r="S194" s="204"/>
      <c r="T194" s="204"/>
      <c r="U194" s="204"/>
      <c r="V194" s="204"/>
      <c r="W194" s="204"/>
      <c r="X194" s="204"/>
      <c r="Y194" s="204"/>
      <c r="Z194" s="204"/>
      <c r="AA194" s="205"/>
      <c r="AB194" s="178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185"/>
      <c r="B195" s="215"/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  <c r="T195" s="215"/>
      <c r="U195" s="215"/>
      <c r="V195" s="215"/>
      <c r="W195" s="215"/>
      <c r="X195" s="215"/>
      <c r="Y195" s="215"/>
      <c r="Z195" s="215"/>
      <c r="AA195" s="216"/>
      <c r="AB195" s="197" t="s">
        <v>6</v>
      </c>
      <c r="AC195" s="198"/>
      <c r="AD195" s="199"/>
      <c r="AE195" s="67" t="s">
        <v>30</v>
      </c>
      <c r="AF195" s="37" t="s">
        <v>31</v>
      </c>
      <c r="AG195" s="38" t="s">
        <v>32</v>
      </c>
      <c r="AH195" s="213"/>
      <c r="AI195" s="214"/>
    </row>
    <row r="196" spans="1:35" ht="27" customHeight="1" thickBot="1" thickTop="1">
      <c r="A196" s="167" t="s">
        <v>7</v>
      </c>
      <c r="B196" s="173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200"/>
      <c r="AC196" s="201"/>
      <c r="AD196" s="202"/>
      <c r="AE196" s="129"/>
      <c r="AF196" s="42"/>
      <c r="AG196" s="42"/>
      <c r="AH196" s="85"/>
      <c r="AI196" s="39"/>
    </row>
    <row r="197" spans="1:34" ht="27" customHeight="1" thickBot="1" thickTop="1">
      <c r="A197" s="167"/>
      <c r="B197" s="174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5"/>
      <c r="AC197" s="44"/>
      <c r="AD197" s="69"/>
      <c r="AE197" s="42"/>
      <c r="AF197" s="42"/>
      <c r="AG197" s="42"/>
      <c r="AH197" s="115"/>
    </row>
    <row r="198" spans="1:36" ht="27" customHeight="1" thickBot="1" thickTop="1">
      <c r="A198" s="167"/>
      <c r="B198" s="175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2"/>
      <c r="AI198" s="117"/>
      <c r="AJ198" s="117"/>
    </row>
    <row r="199" spans="1:36" ht="27" customHeight="1" thickBot="1" thickTop="1">
      <c r="A199" s="167" t="s">
        <v>9</v>
      </c>
      <c r="B199" s="170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19">
        <v>112793</v>
      </c>
      <c r="AF199" s="120">
        <v>59166</v>
      </c>
      <c r="AG199" s="120">
        <v>3493</v>
      </c>
      <c r="AH199" s="112" t="s">
        <v>89</v>
      </c>
      <c r="AI199" s="113">
        <v>0.0031</v>
      </c>
      <c r="AJ199" s="117"/>
    </row>
    <row r="200" spans="1:36" ht="27" customHeight="1" thickBot="1" thickTop="1">
      <c r="A200" s="167"/>
      <c r="B200" s="170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1"/>
      <c r="AF200" s="121"/>
      <c r="AG200" s="121"/>
      <c r="AH200" s="108">
        <f>AB199-AB173</f>
        <v>542</v>
      </c>
      <c r="AI200" s="109">
        <f>AH200/AB173</f>
        <v>0.0030987364930535706</v>
      </c>
      <c r="AJ200" s="117"/>
    </row>
    <row r="201" spans="1:36" ht="27" customHeight="1" thickBot="1" thickTop="1">
      <c r="A201" s="167"/>
      <c r="B201" s="170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0"/>
      <c r="AI201" s="111"/>
      <c r="AJ201" s="117"/>
    </row>
    <row r="202" spans="1:36" ht="27" customHeight="1" thickBot="1" thickTop="1">
      <c r="A202" s="167" t="s">
        <v>10</v>
      </c>
      <c r="B202" s="170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2">
        <v>76681</v>
      </c>
      <c r="AF202" s="123">
        <v>33299</v>
      </c>
      <c r="AG202" s="124">
        <v>1416</v>
      </c>
      <c r="AH202" s="112" t="s">
        <v>90</v>
      </c>
      <c r="AI202" s="113">
        <v>0.0755</v>
      </c>
      <c r="AJ202" s="117"/>
    </row>
    <row r="203" spans="1:36" ht="27" customHeight="1" thickBot="1" thickTop="1">
      <c r="A203" s="167"/>
      <c r="B203" s="170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1"/>
      <c r="AF203" s="121"/>
      <c r="AG203" s="121"/>
      <c r="AH203" s="108">
        <f>AB202-AB176</f>
        <v>7819</v>
      </c>
      <c r="AI203" s="109">
        <f>AH203/AB176</f>
        <v>0.07548973227647064</v>
      </c>
      <c r="AJ203" s="117"/>
    </row>
    <row r="204" spans="1:36" ht="27" customHeight="1" thickBot="1" thickTop="1">
      <c r="A204" s="167"/>
      <c r="B204" s="170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8"/>
      <c r="AI204" s="111"/>
      <c r="AJ204" s="117"/>
    </row>
    <row r="205" spans="1:36" ht="27" customHeight="1" thickBot="1" thickTop="1">
      <c r="A205" s="167" t="s">
        <v>11</v>
      </c>
      <c r="B205" s="170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2">
        <v>31791</v>
      </c>
      <c r="AF205" s="123">
        <v>11688</v>
      </c>
      <c r="AG205" s="124">
        <v>0</v>
      </c>
      <c r="AH205" s="112" t="s">
        <v>91</v>
      </c>
      <c r="AI205" s="113">
        <v>0.1597</v>
      </c>
      <c r="AJ205" s="117"/>
    </row>
    <row r="206" spans="1:36" ht="27" customHeight="1" thickBot="1" thickTop="1">
      <c r="A206" s="167"/>
      <c r="B206" s="170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1"/>
      <c r="AF206" s="121"/>
      <c r="AG206" s="121"/>
      <c r="AH206" s="108">
        <f>AB205-AB179</f>
        <v>5986</v>
      </c>
      <c r="AI206" s="109">
        <f>AH206/AB179</f>
        <v>0.15965646920758542</v>
      </c>
      <c r="AJ206" s="117"/>
    </row>
    <row r="207" spans="1:36" ht="27" customHeight="1" thickBot="1" thickTop="1">
      <c r="A207" s="167"/>
      <c r="B207" s="170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0"/>
      <c r="AI207" s="111"/>
      <c r="AJ207" s="117"/>
    </row>
    <row r="208" spans="1:36" ht="27" customHeight="1" thickBot="1" thickTop="1">
      <c r="A208" s="167" t="s">
        <v>12</v>
      </c>
      <c r="B208" s="170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2">
        <v>65149</v>
      </c>
      <c r="AF208" s="123">
        <v>36827</v>
      </c>
      <c r="AG208" s="124">
        <v>1017</v>
      </c>
      <c r="AH208" s="112" t="s">
        <v>92</v>
      </c>
      <c r="AI208" s="113">
        <v>0.022</v>
      </c>
      <c r="AJ208" s="117"/>
    </row>
    <row r="209" spans="1:35" ht="27" customHeight="1" thickBot="1" thickTop="1">
      <c r="A209" s="167"/>
      <c r="B209" s="170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7"/>
      <c r="AG209" s="107"/>
      <c r="AH209" s="131">
        <f>AB208-AB182</f>
        <v>2221</v>
      </c>
      <c r="AI209" s="109">
        <f>AH209/AB182</f>
        <v>0.022039852339935696</v>
      </c>
    </row>
    <row r="210" spans="1:34" ht="27" customHeight="1" thickBot="1" thickTop="1">
      <c r="A210" s="167"/>
      <c r="B210" s="170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7"/>
      <c r="AF210" s="107"/>
      <c r="AG210" s="107"/>
      <c r="AH210" s="7"/>
    </row>
    <row r="211" spans="1:34" ht="27" customHeight="1" thickBot="1">
      <c r="A211" s="171" t="s">
        <v>13</v>
      </c>
      <c r="B211" s="212"/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  <c r="V211" s="212"/>
      <c r="W211" s="212"/>
      <c r="X211" s="212"/>
      <c r="Y211" s="212"/>
      <c r="Z211" s="212"/>
      <c r="AA211" s="212"/>
      <c r="AB211" s="8"/>
      <c r="AC211" s="7"/>
      <c r="AD211" s="74"/>
      <c r="AH211" s="7"/>
    </row>
    <row r="212" spans="1:34" ht="27" customHeight="1" thickBot="1">
      <c r="A212" s="167" t="s">
        <v>14</v>
      </c>
      <c r="B212" s="173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7" t="s">
        <v>106</v>
      </c>
      <c r="AF212" s="102">
        <f>AB212-AB185</f>
        <v>-820.25</v>
      </c>
      <c r="AH212" s="64"/>
    </row>
    <row r="213" spans="1:34" ht="27" customHeight="1" thickBot="1" thickTop="1">
      <c r="A213" s="167"/>
      <c r="B213" s="174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8">
        <f>AF212/AB185</f>
        <v>-0.06137031056132978</v>
      </c>
      <c r="AH213" s="7"/>
    </row>
    <row r="214" spans="1:34" ht="27" customHeight="1" thickBot="1" thickTop="1">
      <c r="A214" s="167"/>
      <c r="B214" s="175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188" t="s">
        <v>94</v>
      </c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9"/>
      <c r="M217" s="189"/>
      <c r="N217" s="189"/>
      <c r="O217" s="189"/>
      <c r="P217" s="189"/>
      <c r="Q217" s="189"/>
      <c r="R217" s="189"/>
      <c r="S217" s="189"/>
      <c r="T217" s="189"/>
      <c r="U217" s="189"/>
      <c r="V217" s="189"/>
      <c r="W217" s="189"/>
      <c r="X217" s="189"/>
      <c r="Y217" s="189"/>
      <c r="Z217" s="189"/>
      <c r="AA217" s="189"/>
      <c r="AB217" s="189"/>
      <c r="AC217" s="189"/>
      <c r="AD217" s="189"/>
      <c r="AE217" s="190"/>
      <c r="AF217" s="190"/>
      <c r="AG217" s="190"/>
    </row>
    <row r="218" ht="13.5" thickBot="1"/>
    <row r="219" spans="1:35" ht="24" customHeight="1" thickBot="1">
      <c r="A219" s="191" t="s">
        <v>42</v>
      </c>
      <c r="B219" s="192" t="s">
        <v>58</v>
      </c>
      <c r="C219" s="194"/>
      <c r="D219" s="171" t="s">
        <v>93</v>
      </c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  <c r="R219" s="195"/>
      <c r="S219" s="195"/>
      <c r="T219" s="195"/>
      <c r="U219" s="195"/>
      <c r="V219" s="195"/>
      <c r="W219" s="195"/>
      <c r="X219" s="195"/>
      <c r="Y219" s="195"/>
      <c r="Z219" s="195"/>
      <c r="AA219" s="196"/>
      <c r="AB219" s="176" t="s">
        <v>22</v>
      </c>
      <c r="AC219" s="181" t="s">
        <v>23</v>
      </c>
      <c r="AD219" s="206"/>
      <c r="AE219" s="208" t="s">
        <v>22</v>
      </c>
      <c r="AF219" s="209"/>
      <c r="AG219" s="209"/>
      <c r="AH219" s="181" t="s">
        <v>23</v>
      </c>
      <c r="AI219" s="182"/>
    </row>
    <row r="220" spans="1:35" ht="24" customHeight="1" thickBot="1" thickTop="1">
      <c r="A220" s="191"/>
      <c r="B220" s="193"/>
      <c r="C220" s="167"/>
      <c r="D220" s="168" t="s">
        <v>4</v>
      </c>
      <c r="E220" s="169"/>
      <c r="F220" s="168" t="s">
        <v>5</v>
      </c>
      <c r="G220" s="169"/>
      <c r="H220" s="168" t="s">
        <v>26</v>
      </c>
      <c r="I220" s="169"/>
      <c r="J220" s="168" t="s">
        <v>27</v>
      </c>
      <c r="K220" s="169"/>
      <c r="L220" s="168" t="s">
        <v>28</v>
      </c>
      <c r="M220" s="169"/>
      <c r="N220" s="168" t="s">
        <v>29</v>
      </c>
      <c r="O220" s="169"/>
      <c r="P220" s="168" t="s">
        <v>33</v>
      </c>
      <c r="Q220" s="169"/>
      <c r="R220" s="168" t="s">
        <v>35</v>
      </c>
      <c r="S220" s="169"/>
      <c r="T220" s="168" t="s">
        <v>40</v>
      </c>
      <c r="U220" s="169"/>
      <c r="V220" s="168" t="s">
        <v>41</v>
      </c>
      <c r="W220" s="169"/>
      <c r="X220" s="168" t="s">
        <v>44</v>
      </c>
      <c r="Y220" s="169"/>
      <c r="Z220" s="210" t="s">
        <v>45</v>
      </c>
      <c r="AA220" s="211"/>
      <c r="AB220" s="177"/>
      <c r="AC220" s="183"/>
      <c r="AD220" s="207"/>
      <c r="AE220" s="208"/>
      <c r="AF220" s="209"/>
      <c r="AG220" s="209"/>
      <c r="AH220" s="183"/>
      <c r="AI220" s="184"/>
    </row>
    <row r="221" spans="1:35" ht="24.75" customHeight="1" thickBot="1" thickTop="1">
      <c r="A221" s="2"/>
      <c r="B221" s="1"/>
      <c r="C221" s="203" t="s">
        <v>34</v>
      </c>
      <c r="D221" s="204"/>
      <c r="E221" s="204"/>
      <c r="F221" s="204"/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  <c r="R221" s="204"/>
      <c r="S221" s="204"/>
      <c r="T221" s="204"/>
      <c r="U221" s="204"/>
      <c r="V221" s="204"/>
      <c r="W221" s="204"/>
      <c r="X221" s="204"/>
      <c r="Y221" s="204"/>
      <c r="Z221" s="204"/>
      <c r="AA221" s="205"/>
      <c r="AB221" s="178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185"/>
      <c r="B222" s="215"/>
      <c r="C222" s="215"/>
      <c r="D222" s="215"/>
      <c r="E222" s="215"/>
      <c r="F222" s="215"/>
      <c r="G222" s="215"/>
      <c r="H222" s="215"/>
      <c r="I222" s="215"/>
      <c r="J222" s="215"/>
      <c r="K222" s="215"/>
      <c r="L222" s="215"/>
      <c r="M222" s="215"/>
      <c r="N222" s="215"/>
      <c r="O222" s="215"/>
      <c r="P222" s="215"/>
      <c r="Q222" s="215"/>
      <c r="R222" s="215"/>
      <c r="S222" s="215"/>
      <c r="T222" s="215"/>
      <c r="U222" s="215"/>
      <c r="V222" s="215"/>
      <c r="W222" s="215"/>
      <c r="X222" s="215"/>
      <c r="Y222" s="215"/>
      <c r="Z222" s="215"/>
      <c r="AA222" s="216"/>
      <c r="AB222" s="197" t="s">
        <v>6</v>
      </c>
      <c r="AC222" s="198"/>
      <c r="AD222" s="199"/>
      <c r="AE222" s="67" t="s">
        <v>30</v>
      </c>
      <c r="AF222" s="37" t="s">
        <v>31</v>
      </c>
      <c r="AG222" s="38" t="s">
        <v>32</v>
      </c>
      <c r="AH222" s="213"/>
      <c r="AI222" s="214"/>
    </row>
    <row r="223" spans="1:35" ht="25.5" customHeight="1" thickBot="1" thickTop="1">
      <c r="A223" s="167" t="s">
        <v>7</v>
      </c>
      <c r="B223" s="173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200"/>
      <c r="AC223" s="201"/>
      <c r="AD223" s="202"/>
      <c r="AE223" s="134"/>
      <c r="AF223" s="42"/>
      <c r="AG223" s="42"/>
      <c r="AH223" s="85"/>
      <c r="AI223" s="39"/>
    </row>
    <row r="224" spans="1:35" ht="25.5" customHeight="1" thickBot="1" thickTop="1">
      <c r="A224" s="167"/>
      <c r="B224" s="174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5"/>
      <c r="AC224" s="44"/>
      <c r="AD224" s="69"/>
      <c r="AE224" s="42"/>
      <c r="AF224" s="42"/>
      <c r="AG224" s="42"/>
      <c r="AH224" s="115"/>
      <c r="AI224" s="107"/>
    </row>
    <row r="225" spans="1:35" ht="25.5" customHeight="1" thickBot="1" thickTop="1">
      <c r="A225" s="167"/>
      <c r="B225" s="175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7"/>
    </row>
    <row r="226" spans="1:35" ht="25.5" customHeight="1" thickBot="1" thickTop="1">
      <c r="A226" s="167" t="s">
        <v>9</v>
      </c>
      <c r="B226" s="170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19">
        <v>115379</v>
      </c>
      <c r="AF226" s="120">
        <v>60685</v>
      </c>
      <c r="AG226" s="120">
        <v>3550</v>
      </c>
      <c r="AH226" s="21" t="s">
        <v>95</v>
      </c>
      <c r="AI226" s="24">
        <v>0.0237</v>
      </c>
    </row>
    <row r="227" spans="1:35" ht="25.5" customHeight="1" thickBot="1" thickTop="1">
      <c r="A227" s="167"/>
      <c r="B227" s="170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7"/>
      <c r="AD227" s="133"/>
      <c r="AE227" s="121"/>
      <c r="AF227" s="121"/>
      <c r="AG227" s="121"/>
      <c r="AH227" s="108">
        <f>AB226-AB199</f>
        <v>4162</v>
      </c>
      <c r="AI227" s="109">
        <f>AH227/AB199</f>
        <v>0.023721587670701958</v>
      </c>
    </row>
    <row r="228" spans="1:35" ht="25.5" customHeight="1" thickBot="1" thickTop="1">
      <c r="A228" s="167"/>
      <c r="B228" s="170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6"/>
      <c r="AI228" s="3"/>
    </row>
    <row r="229" spans="1:35" ht="25.5" customHeight="1" thickBot="1" thickTop="1">
      <c r="A229" s="167" t="s">
        <v>10</v>
      </c>
      <c r="B229" s="170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2">
        <v>92263</v>
      </c>
      <c r="AF229" s="123">
        <v>37263</v>
      </c>
      <c r="AG229" s="124">
        <v>2665</v>
      </c>
      <c r="AH229" s="21" t="s">
        <v>96</v>
      </c>
      <c r="AI229" s="24">
        <v>0.1867</v>
      </c>
    </row>
    <row r="230" spans="1:36" ht="25.5" customHeight="1" thickBot="1" thickTop="1">
      <c r="A230" s="167"/>
      <c r="B230" s="170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7"/>
      <c r="AD230" s="133"/>
      <c r="AE230" s="121"/>
      <c r="AF230" s="121"/>
      <c r="AG230" s="121"/>
      <c r="AH230" s="108">
        <f>AB229-AB202</f>
        <v>20795</v>
      </c>
      <c r="AI230" s="109">
        <f>AH230/AB202</f>
        <v>0.18667636180832345</v>
      </c>
      <c r="AJ230" s="117"/>
    </row>
    <row r="231" spans="1:35" ht="25.5" customHeight="1" thickBot="1" thickTop="1">
      <c r="A231" s="167"/>
      <c r="B231" s="170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7"/>
      <c r="AI231" s="3"/>
    </row>
    <row r="232" spans="1:35" ht="25.5" customHeight="1" thickBot="1" thickTop="1">
      <c r="A232" s="167" t="s">
        <v>11</v>
      </c>
      <c r="B232" s="170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2">
        <v>46918</v>
      </c>
      <c r="AF232" s="123">
        <v>15610</v>
      </c>
      <c r="AG232" s="124">
        <v>0</v>
      </c>
      <c r="AH232" s="21" t="s">
        <v>97</v>
      </c>
      <c r="AI232" s="24">
        <v>0.4381</v>
      </c>
    </row>
    <row r="233" spans="1:35" ht="25.5" customHeight="1" thickBot="1" thickTop="1">
      <c r="A233" s="167"/>
      <c r="B233" s="170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7"/>
      <c r="AD233" s="133"/>
      <c r="AE233" s="121"/>
      <c r="AF233" s="121"/>
      <c r="AG233" s="121"/>
      <c r="AH233" s="108">
        <f>AB232-AB205</f>
        <v>19049</v>
      </c>
      <c r="AI233" s="109">
        <f>AH233/AB205</f>
        <v>0.43811955196761654</v>
      </c>
    </row>
    <row r="234" spans="1:35" ht="25.5" customHeight="1" thickBot="1" thickTop="1">
      <c r="A234" s="167"/>
      <c r="B234" s="170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6"/>
      <c r="AI234" s="3"/>
    </row>
    <row r="235" spans="1:35" ht="25.5" customHeight="1" thickBot="1" thickTop="1">
      <c r="A235" s="167" t="s">
        <v>12</v>
      </c>
      <c r="B235" s="170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2">
        <v>68325</v>
      </c>
      <c r="AF235" s="123">
        <v>38997</v>
      </c>
      <c r="AG235" s="124">
        <v>571</v>
      </c>
      <c r="AH235" s="21" t="s">
        <v>98</v>
      </c>
      <c r="AI235" s="24">
        <v>0.0476</v>
      </c>
    </row>
    <row r="236" spans="1:35" ht="25.5" customHeight="1" thickBot="1" thickTop="1">
      <c r="A236" s="167"/>
      <c r="B236" s="170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7"/>
      <c r="AG236" s="107"/>
      <c r="AH236" s="131">
        <f>AB235-AB208</f>
        <v>4900</v>
      </c>
      <c r="AI236" s="109">
        <f>AH236/AB208</f>
        <v>0.04757604885768936</v>
      </c>
    </row>
    <row r="237" spans="1:34" ht="25.5" customHeight="1" thickBot="1" thickTop="1">
      <c r="A237" s="167"/>
      <c r="B237" s="170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7"/>
      <c r="AF237" s="107"/>
      <c r="AG237" s="107"/>
      <c r="AH237" s="7"/>
    </row>
    <row r="238" spans="1:34" ht="25.5" customHeight="1" thickBot="1">
      <c r="A238" s="171" t="s">
        <v>13</v>
      </c>
      <c r="B238" s="212"/>
      <c r="C238" s="212"/>
      <c r="D238" s="212"/>
      <c r="E238" s="212"/>
      <c r="F238" s="212"/>
      <c r="G238" s="212"/>
      <c r="H238" s="212"/>
      <c r="I238" s="212"/>
      <c r="J238" s="212"/>
      <c r="K238" s="212"/>
      <c r="L238" s="212"/>
      <c r="M238" s="212"/>
      <c r="N238" s="212"/>
      <c r="O238" s="212"/>
      <c r="P238" s="212"/>
      <c r="Q238" s="212"/>
      <c r="R238" s="212"/>
      <c r="S238" s="212"/>
      <c r="T238" s="212"/>
      <c r="U238" s="212"/>
      <c r="V238" s="212"/>
      <c r="W238" s="212"/>
      <c r="X238" s="212"/>
      <c r="Y238" s="212"/>
      <c r="Z238" s="212"/>
      <c r="AA238" s="212"/>
      <c r="AB238" s="8"/>
      <c r="AC238" s="7"/>
      <c r="AD238" s="74"/>
      <c r="AH238" s="7"/>
    </row>
    <row r="239" spans="1:34" ht="25.5" customHeight="1" thickBot="1">
      <c r="A239" s="167" t="s">
        <v>14</v>
      </c>
      <c r="B239" s="173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7" t="s">
        <v>106</v>
      </c>
      <c r="AF239" s="102"/>
      <c r="AH239" s="64"/>
    </row>
    <row r="240" spans="1:34" ht="25.5" customHeight="1" thickBot="1" thickTop="1">
      <c r="A240" s="167"/>
      <c r="B240" s="174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5"/>
      <c r="AH240" s="7"/>
    </row>
    <row r="241" spans="1:34" ht="25.5" customHeight="1" thickBot="1" thickTop="1">
      <c r="A241" s="167"/>
      <c r="B241" s="175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0">
        <f>AE240/AB212</f>
        <v>0.04121718567329143</v>
      </c>
      <c r="AH241" s="7"/>
    </row>
    <row r="244" spans="1:33" ht="25.5" customHeight="1">
      <c r="A244" s="188" t="s">
        <v>99</v>
      </c>
      <c r="B244" s="188"/>
      <c r="C244" s="188"/>
      <c r="D244" s="188"/>
      <c r="E244" s="188"/>
      <c r="F244" s="188"/>
      <c r="G244" s="188"/>
      <c r="H244" s="188"/>
      <c r="I244" s="188"/>
      <c r="J244" s="188"/>
      <c r="K244" s="188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B244" s="189"/>
      <c r="AC244" s="189"/>
      <c r="AD244" s="189"/>
      <c r="AE244" s="190"/>
      <c r="AF244" s="190"/>
      <c r="AG244" s="190"/>
    </row>
    <row r="245" ht="13.5" thickBot="1"/>
    <row r="246" spans="1:35" ht="20.25" customHeight="1" thickBot="1">
      <c r="A246" s="191" t="s">
        <v>42</v>
      </c>
      <c r="B246" s="192" t="s">
        <v>58</v>
      </c>
      <c r="C246" s="194"/>
      <c r="D246" s="171" t="s">
        <v>100</v>
      </c>
      <c r="E246" s="195"/>
      <c r="F246" s="195"/>
      <c r="G246" s="195"/>
      <c r="H246" s="195"/>
      <c r="I246" s="195"/>
      <c r="J246" s="195"/>
      <c r="K246" s="195"/>
      <c r="L246" s="195"/>
      <c r="M246" s="195"/>
      <c r="N246" s="195"/>
      <c r="O246" s="195"/>
      <c r="P246" s="195"/>
      <c r="Q246" s="195"/>
      <c r="R246" s="195"/>
      <c r="S246" s="195"/>
      <c r="T246" s="195"/>
      <c r="U246" s="195"/>
      <c r="V246" s="195"/>
      <c r="W246" s="195"/>
      <c r="X246" s="195"/>
      <c r="Y246" s="195"/>
      <c r="Z246" s="195"/>
      <c r="AA246" s="196"/>
      <c r="AB246" s="176" t="s">
        <v>22</v>
      </c>
      <c r="AC246" s="181" t="s">
        <v>23</v>
      </c>
      <c r="AD246" s="206"/>
      <c r="AE246" s="208" t="s">
        <v>22</v>
      </c>
      <c r="AF246" s="209"/>
      <c r="AG246" s="209"/>
      <c r="AH246" s="181" t="s">
        <v>23</v>
      </c>
      <c r="AI246" s="182"/>
    </row>
    <row r="247" spans="1:35" ht="25.5" customHeight="1" thickBot="1" thickTop="1">
      <c r="A247" s="191"/>
      <c r="B247" s="193"/>
      <c r="C247" s="167"/>
      <c r="D247" s="168" t="s">
        <v>4</v>
      </c>
      <c r="E247" s="169"/>
      <c r="F247" s="168" t="s">
        <v>5</v>
      </c>
      <c r="G247" s="169"/>
      <c r="H247" s="168" t="s">
        <v>26</v>
      </c>
      <c r="I247" s="169"/>
      <c r="J247" s="168" t="s">
        <v>27</v>
      </c>
      <c r="K247" s="169"/>
      <c r="L247" s="168" t="s">
        <v>28</v>
      </c>
      <c r="M247" s="169"/>
      <c r="N247" s="168" t="s">
        <v>29</v>
      </c>
      <c r="O247" s="169"/>
      <c r="P247" s="168" t="s">
        <v>33</v>
      </c>
      <c r="Q247" s="169"/>
      <c r="R247" s="168" t="s">
        <v>35</v>
      </c>
      <c r="S247" s="169"/>
      <c r="T247" s="168" t="s">
        <v>40</v>
      </c>
      <c r="U247" s="169"/>
      <c r="V247" s="168" t="s">
        <v>41</v>
      </c>
      <c r="W247" s="169"/>
      <c r="X247" s="168" t="s">
        <v>44</v>
      </c>
      <c r="Y247" s="169"/>
      <c r="Z247" s="210" t="s">
        <v>45</v>
      </c>
      <c r="AA247" s="211"/>
      <c r="AB247" s="177"/>
      <c r="AC247" s="183"/>
      <c r="AD247" s="207"/>
      <c r="AE247" s="208"/>
      <c r="AF247" s="209"/>
      <c r="AG247" s="209"/>
      <c r="AH247" s="183"/>
      <c r="AI247" s="184"/>
    </row>
    <row r="248" spans="1:35" ht="20.25" customHeight="1" thickBot="1" thickTop="1">
      <c r="A248" s="2"/>
      <c r="B248" s="1"/>
      <c r="C248" s="203" t="s">
        <v>34</v>
      </c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4"/>
      <c r="Z248" s="204"/>
      <c r="AA248" s="205"/>
      <c r="AB248" s="178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185"/>
      <c r="B249" s="215"/>
      <c r="C249" s="215"/>
      <c r="D249" s="215"/>
      <c r="E249" s="215"/>
      <c r="F249" s="215"/>
      <c r="G249" s="215"/>
      <c r="H249" s="215"/>
      <c r="I249" s="215"/>
      <c r="J249" s="215"/>
      <c r="K249" s="215"/>
      <c r="L249" s="215"/>
      <c r="M249" s="215"/>
      <c r="N249" s="215"/>
      <c r="O249" s="215"/>
      <c r="P249" s="215"/>
      <c r="Q249" s="215"/>
      <c r="R249" s="215"/>
      <c r="S249" s="215"/>
      <c r="T249" s="215"/>
      <c r="U249" s="215"/>
      <c r="V249" s="215"/>
      <c r="W249" s="215"/>
      <c r="X249" s="215"/>
      <c r="Y249" s="215"/>
      <c r="Z249" s="215"/>
      <c r="AA249" s="216"/>
      <c r="AB249" s="197" t="s">
        <v>6</v>
      </c>
      <c r="AC249" s="198"/>
      <c r="AD249" s="199"/>
      <c r="AE249" s="67" t="s">
        <v>30</v>
      </c>
      <c r="AF249" s="37" t="s">
        <v>31</v>
      </c>
      <c r="AG249" s="38" t="s">
        <v>32</v>
      </c>
      <c r="AH249" s="213"/>
      <c r="AI249" s="214"/>
    </row>
    <row r="250" spans="1:35" ht="27" customHeight="1" thickBot="1" thickTop="1">
      <c r="A250" s="167" t="s">
        <v>7</v>
      </c>
      <c r="B250" s="173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0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200"/>
      <c r="AC250" s="201"/>
      <c r="AD250" s="202"/>
      <c r="AE250" s="134"/>
      <c r="AF250" s="42"/>
      <c r="AG250" s="42"/>
      <c r="AH250" s="85"/>
      <c r="AI250" s="39"/>
    </row>
    <row r="251" spans="1:35" ht="27" customHeight="1" thickBot="1" thickTop="1">
      <c r="A251" s="167"/>
      <c r="B251" s="174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5"/>
      <c r="AC251" s="44"/>
      <c r="AD251" s="69"/>
      <c r="AE251" s="42"/>
      <c r="AF251" s="42"/>
      <c r="AG251" s="42"/>
      <c r="AH251" s="115"/>
      <c r="AI251" s="107"/>
    </row>
    <row r="252" spans="1:36" ht="27" customHeight="1" thickBot="1" thickTop="1">
      <c r="A252" s="167"/>
      <c r="B252" s="175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7"/>
      <c r="AJ252" s="107"/>
    </row>
    <row r="253" spans="1:36" ht="27" customHeight="1" thickBot="1" thickTop="1">
      <c r="A253" s="167" t="s">
        <v>9</v>
      </c>
      <c r="B253" s="170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19">
        <v>118195</v>
      </c>
      <c r="AF253" s="120">
        <v>60606</v>
      </c>
      <c r="AG253" s="120">
        <v>4042</v>
      </c>
      <c r="AH253" s="21" t="s">
        <v>101</v>
      </c>
      <c r="AI253" s="24">
        <v>0.018</v>
      </c>
      <c r="AJ253" s="107"/>
    </row>
    <row r="254" spans="1:35" ht="27" customHeight="1" thickBot="1" thickTop="1">
      <c r="A254" s="167"/>
      <c r="B254" s="170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7"/>
      <c r="AD254" s="133"/>
      <c r="AE254" s="121"/>
      <c r="AF254" s="121"/>
      <c r="AG254" s="121"/>
      <c r="AH254" s="108"/>
      <c r="AI254" s="109"/>
    </row>
    <row r="255" spans="1:36" ht="27" customHeight="1" thickBot="1" thickTop="1">
      <c r="A255" s="167"/>
      <c r="B255" s="170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6"/>
      <c r="AC255" s="127"/>
      <c r="AD255" s="137"/>
      <c r="AE255" s="75" t="s">
        <v>30</v>
      </c>
      <c r="AF255" s="76" t="s">
        <v>31</v>
      </c>
      <c r="AG255" s="77" t="s">
        <v>32</v>
      </c>
      <c r="AH255" s="106"/>
      <c r="AI255" s="3"/>
      <c r="AJ255" s="117"/>
    </row>
    <row r="256" spans="1:36" ht="27" customHeight="1" thickBot="1" thickTop="1">
      <c r="A256" s="167" t="s">
        <v>10</v>
      </c>
      <c r="B256" s="170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8"/>
      <c r="AD256" s="139"/>
      <c r="AE256" s="122">
        <v>98877</v>
      </c>
      <c r="AF256" s="123">
        <v>38697</v>
      </c>
      <c r="AG256" s="124">
        <v>2469</v>
      </c>
      <c r="AH256" s="21" t="s">
        <v>102</v>
      </c>
      <c r="AI256" s="24">
        <v>0.0594</v>
      </c>
      <c r="AJ256" s="117"/>
    </row>
    <row r="257" spans="1:35" ht="27" customHeight="1" thickBot="1" thickTop="1">
      <c r="A257" s="167"/>
      <c r="B257" s="170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7"/>
      <c r="AD257" s="133"/>
      <c r="AE257" s="121"/>
      <c r="AF257" s="121"/>
      <c r="AG257" s="121"/>
      <c r="AH257" s="108"/>
      <c r="AI257" s="109"/>
    </row>
    <row r="258" spans="1:36" ht="27" customHeight="1" thickBot="1" thickTop="1">
      <c r="A258" s="167"/>
      <c r="B258" s="170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7"/>
      <c r="AI258" s="3"/>
      <c r="AJ258" s="107"/>
    </row>
    <row r="259" spans="1:36" ht="27" customHeight="1" thickBot="1" thickTop="1">
      <c r="A259" s="167" t="s">
        <v>11</v>
      </c>
      <c r="B259" s="170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2">
        <v>48162</v>
      </c>
      <c r="AF259" s="123">
        <v>13134</v>
      </c>
      <c r="AG259" s="124">
        <v>0</v>
      </c>
      <c r="AH259" s="21" t="s">
        <v>103</v>
      </c>
      <c r="AI259" s="24">
        <v>-0.0197</v>
      </c>
      <c r="AJ259" s="107"/>
    </row>
    <row r="260" spans="1:35" ht="27" customHeight="1" thickBot="1" thickTop="1">
      <c r="A260" s="167"/>
      <c r="B260" s="170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7"/>
      <c r="AD260" s="133"/>
      <c r="AE260" s="121"/>
      <c r="AF260" s="121"/>
      <c r="AG260" s="121"/>
      <c r="AH260" s="108"/>
      <c r="AI260" s="109"/>
    </row>
    <row r="261" spans="1:37" ht="27" customHeight="1" thickBot="1" thickTop="1">
      <c r="A261" s="167"/>
      <c r="B261" s="170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6"/>
      <c r="AI261" s="3"/>
      <c r="AJ261" s="107"/>
      <c r="AK261" s="107"/>
    </row>
    <row r="262" spans="1:37" ht="27" customHeight="1" thickBot="1" thickTop="1">
      <c r="A262" s="167" t="s">
        <v>12</v>
      </c>
      <c r="B262" s="170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2">
        <v>75911</v>
      </c>
      <c r="AF262" s="123">
        <v>40074</v>
      </c>
      <c r="AG262" s="124">
        <v>480</v>
      </c>
      <c r="AH262" s="21" t="s">
        <v>104</v>
      </c>
      <c r="AI262" s="24">
        <v>0.0794</v>
      </c>
      <c r="AJ262" s="107"/>
      <c r="AK262" s="107"/>
    </row>
    <row r="263" spans="1:35" ht="27" customHeight="1" thickBot="1" thickTop="1">
      <c r="A263" s="167"/>
      <c r="B263" s="170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7"/>
      <c r="AG263" s="107"/>
      <c r="AH263" s="131"/>
      <c r="AI263" s="109"/>
    </row>
    <row r="264" spans="1:34" ht="27" customHeight="1" thickBot="1" thickTop="1">
      <c r="A264" s="167"/>
      <c r="B264" s="170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7"/>
      <c r="AF264" s="107"/>
      <c r="AG264" s="107"/>
      <c r="AH264" s="7"/>
    </row>
    <row r="265" spans="1:34" ht="27" customHeight="1" thickBot="1">
      <c r="A265" s="171" t="s">
        <v>13</v>
      </c>
      <c r="B265" s="212"/>
      <c r="C265" s="212"/>
      <c r="D265" s="212"/>
      <c r="E265" s="212"/>
      <c r="F265" s="212"/>
      <c r="G265" s="212"/>
      <c r="H265" s="212"/>
      <c r="I265" s="212"/>
      <c r="J265" s="212"/>
      <c r="K265" s="212"/>
      <c r="L265" s="212"/>
      <c r="M265" s="212"/>
      <c r="N265" s="212"/>
      <c r="O265" s="212"/>
      <c r="P265" s="212"/>
      <c r="Q265" s="212"/>
      <c r="R265" s="212"/>
      <c r="S265" s="212"/>
      <c r="T265" s="212"/>
      <c r="U265" s="212"/>
      <c r="V265" s="212"/>
      <c r="W265" s="212"/>
      <c r="X265" s="212"/>
      <c r="Y265" s="212"/>
      <c r="Z265" s="212"/>
      <c r="AA265" s="212"/>
      <c r="AB265" s="8"/>
      <c r="AC265" s="7"/>
      <c r="AD265" s="74"/>
      <c r="AH265" s="7"/>
    </row>
    <row r="266" spans="1:34" ht="27" customHeight="1" thickBot="1">
      <c r="A266" s="167" t="s">
        <v>14</v>
      </c>
      <c r="B266" s="173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7"/>
      <c r="AF266" s="102"/>
      <c r="AH266" s="64"/>
    </row>
    <row r="267" spans="1:34" ht="27" customHeight="1" thickBot="1" thickTop="1">
      <c r="A267" s="167"/>
      <c r="B267" s="174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2"/>
      <c r="AH267" s="7"/>
    </row>
    <row r="268" spans="1:34" ht="27" customHeight="1" thickBot="1" thickTop="1">
      <c r="A268" s="167"/>
      <c r="B268" s="175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0"/>
      <c r="AH268" s="7"/>
    </row>
    <row r="271" spans="1:33" ht="30" customHeight="1">
      <c r="A271" s="188" t="s">
        <v>107</v>
      </c>
      <c r="B271" s="188"/>
      <c r="C271" s="188"/>
      <c r="D271" s="188"/>
      <c r="E271" s="188"/>
      <c r="F271" s="188"/>
      <c r="G271" s="188"/>
      <c r="H271" s="188"/>
      <c r="I271" s="188"/>
      <c r="J271" s="188"/>
      <c r="K271" s="188"/>
      <c r="L271" s="189"/>
      <c r="M271" s="189"/>
      <c r="N271" s="189"/>
      <c r="O271" s="189"/>
      <c r="P271" s="189"/>
      <c r="Q271" s="189"/>
      <c r="R271" s="189"/>
      <c r="S271" s="189"/>
      <c r="T271" s="189"/>
      <c r="U271" s="189"/>
      <c r="V271" s="189"/>
      <c r="W271" s="189"/>
      <c r="X271" s="189"/>
      <c r="Y271" s="189"/>
      <c r="Z271" s="189"/>
      <c r="AA271" s="189"/>
      <c r="AB271" s="189"/>
      <c r="AC271" s="189"/>
      <c r="AD271" s="189"/>
      <c r="AE271" s="190"/>
      <c r="AF271" s="190"/>
      <c r="AG271" s="190"/>
    </row>
    <row r="272" ht="13.5" thickBot="1"/>
    <row r="273" spans="1:35" ht="23.25" customHeight="1" thickBot="1">
      <c r="A273" s="191" t="s">
        <v>42</v>
      </c>
      <c r="B273" s="192" t="s">
        <v>58</v>
      </c>
      <c r="C273" s="194"/>
      <c r="D273" s="171" t="s">
        <v>108</v>
      </c>
      <c r="E273" s="195"/>
      <c r="F273" s="195"/>
      <c r="G273" s="195"/>
      <c r="H273" s="195"/>
      <c r="I273" s="195"/>
      <c r="J273" s="195"/>
      <c r="K273" s="195"/>
      <c r="L273" s="195"/>
      <c r="M273" s="195"/>
      <c r="N273" s="195"/>
      <c r="O273" s="195"/>
      <c r="P273" s="195"/>
      <c r="Q273" s="195"/>
      <c r="R273" s="195"/>
      <c r="S273" s="195"/>
      <c r="T273" s="195"/>
      <c r="U273" s="195"/>
      <c r="V273" s="195"/>
      <c r="W273" s="195"/>
      <c r="X273" s="195"/>
      <c r="Y273" s="195"/>
      <c r="Z273" s="195"/>
      <c r="AA273" s="196"/>
      <c r="AB273" s="176" t="s">
        <v>22</v>
      </c>
      <c r="AC273" s="181" t="s">
        <v>23</v>
      </c>
      <c r="AD273" s="206"/>
      <c r="AE273" s="208" t="s">
        <v>22</v>
      </c>
      <c r="AF273" s="209"/>
      <c r="AG273" s="209"/>
      <c r="AH273" s="181" t="s">
        <v>23</v>
      </c>
      <c r="AI273" s="182"/>
    </row>
    <row r="274" spans="1:35" ht="23.25" customHeight="1" thickBot="1" thickTop="1">
      <c r="A274" s="191"/>
      <c r="B274" s="193"/>
      <c r="C274" s="167"/>
      <c r="D274" s="168" t="s">
        <v>4</v>
      </c>
      <c r="E274" s="169"/>
      <c r="F274" s="168" t="s">
        <v>5</v>
      </c>
      <c r="G274" s="169"/>
      <c r="H274" s="168" t="s">
        <v>26</v>
      </c>
      <c r="I274" s="169"/>
      <c r="J274" s="168" t="s">
        <v>27</v>
      </c>
      <c r="K274" s="169"/>
      <c r="L274" s="168" t="s">
        <v>28</v>
      </c>
      <c r="M274" s="169"/>
      <c r="N274" s="168" t="s">
        <v>29</v>
      </c>
      <c r="O274" s="169"/>
      <c r="P274" s="168" t="s">
        <v>33</v>
      </c>
      <c r="Q274" s="169"/>
      <c r="R274" s="168" t="s">
        <v>35</v>
      </c>
      <c r="S274" s="169"/>
      <c r="T274" s="168" t="s">
        <v>40</v>
      </c>
      <c r="U274" s="169"/>
      <c r="V274" s="168" t="s">
        <v>41</v>
      </c>
      <c r="W274" s="169"/>
      <c r="X274" s="168" t="s">
        <v>44</v>
      </c>
      <c r="Y274" s="169"/>
      <c r="Z274" s="210" t="s">
        <v>45</v>
      </c>
      <c r="AA274" s="211"/>
      <c r="AB274" s="177"/>
      <c r="AC274" s="183"/>
      <c r="AD274" s="207"/>
      <c r="AE274" s="208"/>
      <c r="AF274" s="209"/>
      <c r="AG274" s="209"/>
      <c r="AH274" s="183"/>
      <c r="AI274" s="184"/>
    </row>
    <row r="275" spans="1:35" ht="24" customHeight="1" thickBot="1" thickTop="1">
      <c r="A275" s="2"/>
      <c r="B275" s="1"/>
      <c r="C275" s="203" t="s">
        <v>34</v>
      </c>
      <c r="D275" s="204"/>
      <c r="E275" s="204"/>
      <c r="F275" s="204"/>
      <c r="G275" s="204"/>
      <c r="H275" s="204"/>
      <c r="I275" s="204"/>
      <c r="J275" s="204"/>
      <c r="K275" s="204"/>
      <c r="L275" s="204"/>
      <c r="M275" s="204"/>
      <c r="N275" s="204"/>
      <c r="O275" s="204"/>
      <c r="P275" s="204"/>
      <c r="Q275" s="204"/>
      <c r="R275" s="204"/>
      <c r="S275" s="204"/>
      <c r="T275" s="204"/>
      <c r="U275" s="204"/>
      <c r="V275" s="204"/>
      <c r="W275" s="204"/>
      <c r="X275" s="204"/>
      <c r="Y275" s="204"/>
      <c r="Z275" s="204"/>
      <c r="AA275" s="205"/>
      <c r="AB275" s="178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185"/>
      <c r="B276" s="215"/>
      <c r="C276" s="215"/>
      <c r="D276" s="215"/>
      <c r="E276" s="215"/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  <c r="V276" s="215"/>
      <c r="W276" s="215"/>
      <c r="X276" s="215"/>
      <c r="Y276" s="215"/>
      <c r="Z276" s="215"/>
      <c r="AA276" s="216"/>
      <c r="AB276" s="197" t="s">
        <v>6</v>
      </c>
      <c r="AC276" s="198"/>
      <c r="AD276" s="199"/>
      <c r="AE276" s="67" t="s">
        <v>30</v>
      </c>
      <c r="AF276" s="37" t="s">
        <v>31</v>
      </c>
      <c r="AG276" s="38" t="s">
        <v>32</v>
      </c>
      <c r="AH276" s="213"/>
      <c r="AI276" s="214"/>
    </row>
    <row r="277" spans="1:35" ht="25.5" customHeight="1" thickBot="1" thickTop="1">
      <c r="A277" s="167" t="s">
        <v>7</v>
      </c>
      <c r="B277" s="173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200"/>
      <c r="AC277" s="201"/>
      <c r="AD277" s="202"/>
      <c r="AE277" s="134"/>
      <c r="AF277" s="42"/>
      <c r="AG277" s="42"/>
      <c r="AH277" s="85"/>
      <c r="AI277" s="39"/>
    </row>
    <row r="278" spans="1:35" ht="25.5" customHeight="1" thickBot="1" thickTop="1">
      <c r="A278" s="167"/>
      <c r="B278" s="174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5"/>
      <c r="AC278" s="44"/>
      <c r="AD278" s="69"/>
      <c r="AE278" s="42"/>
      <c r="AF278" s="42"/>
      <c r="AG278" s="42"/>
      <c r="AH278" s="115"/>
      <c r="AI278" s="107"/>
    </row>
    <row r="279" spans="1:36" ht="40.5" customHeight="1" thickBot="1" thickTop="1">
      <c r="A279" s="167"/>
      <c r="B279" s="175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3"/>
      <c r="AC279" s="29"/>
      <c r="AD279" s="144"/>
      <c r="AE279" s="75" t="s">
        <v>30</v>
      </c>
      <c r="AF279" s="76" t="s">
        <v>31</v>
      </c>
      <c r="AG279" s="77" t="s">
        <v>32</v>
      </c>
      <c r="AH279" s="29"/>
      <c r="AI279" s="107"/>
      <c r="AJ279" s="107"/>
    </row>
    <row r="280" spans="1:36" ht="25.5" customHeight="1" thickBot="1" thickTop="1">
      <c r="A280" s="167" t="s">
        <v>9</v>
      </c>
      <c r="B280" s="170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8"/>
      <c r="AD280" s="139"/>
      <c r="AE280" s="119">
        <v>120722</v>
      </c>
      <c r="AF280" s="120">
        <v>62450</v>
      </c>
      <c r="AG280" s="120">
        <v>3637</v>
      </c>
      <c r="AH280" s="21" t="s">
        <v>109</v>
      </c>
      <c r="AI280" s="24">
        <v>0.0217</v>
      </c>
      <c r="AJ280" s="107"/>
    </row>
    <row r="281" spans="1:36" ht="25.5" customHeight="1" thickBot="1" thickTop="1">
      <c r="A281" s="167"/>
      <c r="B281" s="170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6">
        <f>D280+F280+H280+J280+L280+N280+P280+R280+T280+V280+X280+Z280</f>
        <v>186809</v>
      </c>
      <c r="AC281" s="127"/>
      <c r="AD281" s="133"/>
      <c r="AE281" s="121"/>
      <c r="AF281" s="121"/>
      <c r="AG281" s="121"/>
      <c r="AH281" s="127">
        <f>AB280-AB254</f>
        <v>3966</v>
      </c>
      <c r="AI281" s="128">
        <f>AH281/AB254</f>
        <v>0.021690740143182948</v>
      </c>
      <c r="AJ281" s="107"/>
    </row>
    <row r="282" spans="1:36" ht="42" customHeight="1" thickBot="1" thickTop="1">
      <c r="A282" s="167"/>
      <c r="B282" s="170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6"/>
      <c r="AC282" s="127"/>
      <c r="AD282" s="137"/>
      <c r="AE282" s="75" t="s">
        <v>30</v>
      </c>
      <c r="AF282" s="76" t="s">
        <v>31</v>
      </c>
      <c r="AG282" s="77" t="s">
        <v>32</v>
      </c>
      <c r="AH282" s="106"/>
      <c r="AI282" s="3"/>
      <c r="AJ282" s="107"/>
    </row>
    <row r="283" spans="1:36" ht="25.5" customHeight="1" thickBot="1" thickTop="1">
      <c r="A283" s="167" t="s">
        <v>10</v>
      </c>
      <c r="B283" s="170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8"/>
      <c r="AD283" s="139"/>
      <c r="AE283" s="122">
        <v>97385</v>
      </c>
      <c r="AF283" s="123">
        <v>42535</v>
      </c>
      <c r="AG283" s="124">
        <v>2105</v>
      </c>
      <c r="AH283" s="21" t="s">
        <v>110</v>
      </c>
      <c r="AI283" s="24">
        <v>0.0142</v>
      </c>
      <c r="AJ283" s="107"/>
    </row>
    <row r="284" spans="1:36" ht="25.5" customHeight="1" thickBot="1" thickTop="1">
      <c r="A284" s="167"/>
      <c r="B284" s="170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6">
        <f>D283+F283+H283+J283+L283+N283+P283+R283+T283+V283+X283+Z283</f>
        <v>142025</v>
      </c>
      <c r="AC284" s="127"/>
      <c r="AD284" s="133"/>
      <c r="AE284" s="121"/>
      <c r="AF284" s="121"/>
      <c r="AG284" s="121"/>
      <c r="AH284" s="127">
        <f>AB283-AB257</f>
        <v>1982</v>
      </c>
      <c r="AI284" s="128">
        <f>AH284/AB257</f>
        <v>0.014152795926965289</v>
      </c>
      <c r="AJ284" s="107"/>
    </row>
    <row r="285" spans="1:36" ht="41.25" customHeight="1" thickBot="1" thickTop="1">
      <c r="A285" s="167"/>
      <c r="B285" s="170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6"/>
      <c r="AC285" s="127"/>
      <c r="AD285" s="137"/>
      <c r="AE285" s="75" t="s">
        <v>30</v>
      </c>
      <c r="AF285" s="76" t="s">
        <v>31</v>
      </c>
      <c r="AG285" s="77" t="s">
        <v>32</v>
      </c>
      <c r="AH285" s="127"/>
      <c r="AI285" s="3"/>
      <c r="AJ285" s="107"/>
    </row>
    <row r="286" spans="1:36" ht="25.5" customHeight="1" thickBot="1" thickTop="1">
      <c r="A286" s="167" t="s">
        <v>11</v>
      </c>
      <c r="B286" s="170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8"/>
      <c r="AD286" s="139"/>
      <c r="AE286" s="122">
        <v>47555</v>
      </c>
      <c r="AF286" s="123">
        <v>12525</v>
      </c>
      <c r="AG286" s="124">
        <v>0</v>
      </c>
      <c r="AH286" s="21" t="s">
        <v>111</v>
      </c>
      <c r="AI286" s="24">
        <v>-0.0198</v>
      </c>
      <c r="AJ286" s="107"/>
    </row>
    <row r="287" spans="1:36" ht="25.5" customHeight="1" thickBot="1" thickTop="1">
      <c r="A287" s="167"/>
      <c r="B287" s="170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6">
        <f>D286+F286+H286+J286+L286+N286+P286+R286+T286+V286+X286+Z286</f>
        <v>60080</v>
      </c>
      <c r="AC287" s="127"/>
      <c r="AD287" s="133"/>
      <c r="AE287" s="121"/>
      <c r="AF287" s="121"/>
      <c r="AG287" s="121"/>
      <c r="AH287" s="127">
        <f>AB286-AB260</f>
        <v>-1216</v>
      </c>
      <c r="AI287" s="128">
        <f>AH287/AB260</f>
        <v>-0.019838162359697206</v>
      </c>
      <c r="AJ287" s="107"/>
    </row>
    <row r="288" spans="1:36" ht="42.75" customHeight="1" thickBot="1" thickTop="1">
      <c r="A288" s="167"/>
      <c r="B288" s="170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6"/>
      <c r="AC288" s="127"/>
      <c r="AD288" s="137"/>
      <c r="AE288" s="75" t="s">
        <v>30</v>
      </c>
      <c r="AF288" s="76" t="s">
        <v>31</v>
      </c>
      <c r="AG288" s="77" t="s">
        <v>32</v>
      </c>
      <c r="AH288" s="106"/>
      <c r="AI288" s="3"/>
      <c r="AJ288" s="107"/>
    </row>
    <row r="289" spans="1:36" ht="25.5" customHeight="1" thickBot="1" thickTop="1">
      <c r="A289" s="167" t="s">
        <v>12</v>
      </c>
      <c r="B289" s="170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8"/>
      <c r="AD289" s="139"/>
      <c r="AE289" s="122">
        <v>78867</v>
      </c>
      <c r="AF289" s="123">
        <v>42850</v>
      </c>
      <c r="AG289" s="124">
        <v>447</v>
      </c>
      <c r="AH289" s="21" t="s">
        <v>112</v>
      </c>
      <c r="AI289" s="24">
        <v>0.0489</v>
      </c>
      <c r="AJ289" s="107"/>
    </row>
    <row r="290" spans="1:36" ht="25.5" customHeight="1" thickBot="1" thickTop="1">
      <c r="A290" s="167"/>
      <c r="B290" s="170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6">
        <f>D289+F289+H289+J289+L289+N289+P289+R289+T289+V289+X289+Z289</f>
        <v>122164</v>
      </c>
      <c r="AC290" s="9"/>
      <c r="AD290" s="73"/>
      <c r="AE290" s="102"/>
      <c r="AF290" s="107"/>
      <c r="AG290" s="107"/>
      <c r="AH290" s="9">
        <f>AB289-AB263</f>
        <v>5699</v>
      </c>
      <c r="AI290" s="128">
        <f>AH290/AB263</f>
        <v>0.0489331558837419</v>
      </c>
      <c r="AJ290" s="107"/>
    </row>
    <row r="291" spans="1:36" ht="39.75" customHeight="1" thickBot="1" thickTop="1">
      <c r="A291" s="167"/>
      <c r="B291" s="170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3"/>
      <c r="AC291" s="115"/>
      <c r="AD291" s="144"/>
      <c r="AE291" s="107"/>
      <c r="AF291" s="107"/>
      <c r="AG291" s="107"/>
      <c r="AH291" s="115"/>
      <c r="AI291" s="107"/>
      <c r="AJ291" s="107"/>
    </row>
    <row r="292" spans="1:36" ht="25.5" customHeight="1" thickBot="1">
      <c r="A292" s="171" t="s">
        <v>13</v>
      </c>
      <c r="B292" s="212"/>
      <c r="C292" s="212"/>
      <c r="D292" s="212"/>
      <c r="E292" s="212"/>
      <c r="F292" s="212"/>
      <c r="G292" s="212"/>
      <c r="H292" s="212"/>
      <c r="I292" s="212"/>
      <c r="J292" s="212"/>
      <c r="K292" s="212"/>
      <c r="L292" s="212"/>
      <c r="M292" s="212"/>
      <c r="N292" s="212"/>
      <c r="O292" s="212"/>
      <c r="P292" s="212"/>
      <c r="Q292" s="212"/>
      <c r="R292" s="212"/>
      <c r="S292" s="212"/>
      <c r="T292" s="212"/>
      <c r="U292" s="212"/>
      <c r="V292" s="212"/>
      <c r="W292" s="212"/>
      <c r="X292" s="212"/>
      <c r="Y292" s="212"/>
      <c r="Z292" s="212"/>
      <c r="AA292" s="212"/>
      <c r="AB292" s="8"/>
      <c r="AC292" s="7"/>
      <c r="AD292" s="74"/>
      <c r="AH292" s="115"/>
      <c r="AI292" s="107"/>
      <c r="AJ292" s="107"/>
    </row>
    <row r="293" spans="1:34" ht="25.5" customHeight="1" thickBot="1">
      <c r="A293" s="167" t="s">
        <v>14</v>
      </c>
      <c r="B293" s="173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7"/>
      <c r="AF293" s="102"/>
      <c r="AH293" s="64"/>
    </row>
    <row r="294" spans="1:34" ht="25.5" customHeight="1" thickBot="1" thickTop="1">
      <c r="A294" s="167"/>
      <c r="B294" s="174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2"/>
      <c r="AH294" s="7"/>
    </row>
    <row r="295" spans="1:34" ht="39" customHeight="1" thickBot="1" thickTop="1">
      <c r="A295" s="167"/>
      <c r="B295" s="175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0"/>
      <c r="AH295" s="7"/>
    </row>
    <row r="298" spans="1:33" ht="27.75" customHeight="1">
      <c r="A298" s="188" t="s">
        <v>114</v>
      </c>
      <c r="B298" s="188"/>
      <c r="C298" s="188"/>
      <c r="D298" s="188"/>
      <c r="E298" s="188"/>
      <c r="F298" s="188"/>
      <c r="G298" s="188"/>
      <c r="H298" s="188"/>
      <c r="I298" s="188"/>
      <c r="J298" s="188"/>
      <c r="K298" s="188"/>
      <c r="L298" s="189"/>
      <c r="M298" s="189"/>
      <c r="N298" s="189"/>
      <c r="O298" s="189"/>
      <c r="P298" s="189"/>
      <c r="Q298" s="189"/>
      <c r="R298" s="189"/>
      <c r="S298" s="189"/>
      <c r="T298" s="189"/>
      <c r="U298" s="189"/>
      <c r="V298" s="189"/>
      <c r="W298" s="189"/>
      <c r="X298" s="189"/>
      <c r="Y298" s="189"/>
      <c r="Z298" s="189"/>
      <c r="AA298" s="189"/>
      <c r="AB298" s="189"/>
      <c r="AC298" s="189"/>
      <c r="AD298" s="189"/>
      <c r="AE298" s="190"/>
      <c r="AF298" s="190"/>
      <c r="AG298" s="190"/>
    </row>
    <row r="299" ht="13.5" thickBot="1"/>
    <row r="300" spans="1:35" ht="24" customHeight="1" thickBot="1">
      <c r="A300" s="191" t="s">
        <v>42</v>
      </c>
      <c r="B300" s="192" t="s">
        <v>58</v>
      </c>
      <c r="C300" s="194"/>
      <c r="D300" s="171" t="s">
        <v>113</v>
      </c>
      <c r="E300" s="195"/>
      <c r="F300" s="195"/>
      <c r="G300" s="195"/>
      <c r="H300" s="195"/>
      <c r="I300" s="195"/>
      <c r="J300" s="195"/>
      <c r="K300" s="195"/>
      <c r="L300" s="195"/>
      <c r="M300" s="195"/>
      <c r="N300" s="195"/>
      <c r="O300" s="195"/>
      <c r="P300" s="195"/>
      <c r="Q300" s="195"/>
      <c r="R300" s="195"/>
      <c r="S300" s="195"/>
      <c r="T300" s="195"/>
      <c r="U300" s="195"/>
      <c r="V300" s="195"/>
      <c r="W300" s="195"/>
      <c r="X300" s="195"/>
      <c r="Y300" s="195"/>
      <c r="Z300" s="195"/>
      <c r="AA300" s="196"/>
      <c r="AB300" s="176" t="s">
        <v>22</v>
      </c>
      <c r="AC300" s="181" t="s">
        <v>23</v>
      </c>
      <c r="AD300" s="206"/>
      <c r="AE300" s="208" t="s">
        <v>22</v>
      </c>
      <c r="AF300" s="209"/>
      <c r="AG300" s="209"/>
      <c r="AH300" s="181" t="s">
        <v>23</v>
      </c>
      <c r="AI300" s="182"/>
    </row>
    <row r="301" spans="1:35" ht="23.25" customHeight="1" thickBot="1" thickTop="1">
      <c r="A301" s="191"/>
      <c r="B301" s="193"/>
      <c r="C301" s="167"/>
      <c r="D301" s="168" t="s">
        <v>4</v>
      </c>
      <c r="E301" s="169"/>
      <c r="F301" s="168" t="s">
        <v>5</v>
      </c>
      <c r="G301" s="169"/>
      <c r="H301" s="168" t="s">
        <v>26</v>
      </c>
      <c r="I301" s="169"/>
      <c r="J301" s="168" t="s">
        <v>27</v>
      </c>
      <c r="K301" s="169"/>
      <c r="L301" s="168" t="s">
        <v>28</v>
      </c>
      <c r="M301" s="169"/>
      <c r="N301" s="168" t="s">
        <v>29</v>
      </c>
      <c r="O301" s="169"/>
      <c r="P301" s="168" t="s">
        <v>33</v>
      </c>
      <c r="Q301" s="169"/>
      <c r="R301" s="168" t="s">
        <v>35</v>
      </c>
      <c r="S301" s="169"/>
      <c r="T301" s="168" t="s">
        <v>40</v>
      </c>
      <c r="U301" s="169"/>
      <c r="V301" s="168" t="s">
        <v>41</v>
      </c>
      <c r="W301" s="169"/>
      <c r="X301" s="168" t="s">
        <v>44</v>
      </c>
      <c r="Y301" s="169"/>
      <c r="Z301" s="210" t="s">
        <v>45</v>
      </c>
      <c r="AA301" s="211"/>
      <c r="AB301" s="177"/>
      <c r="AC301" s="183"/>
      <c r="AD301" s="207"/>
      <c r="AE301" s="208"/>
      <c r="AF301" s="209"/>
      <c r="AG301" s="209"/>
      <c r="AH301" s="183"/>
      <c r="AI301" s="184"/>
    </row>
    <row r="302" spans="1:35" ht="26.25" customHeight="1" thickBot="1" thickTop="1">
      <c r="A302" s="2"/>
      <c r="B302" s="1"/>
      <c r="C302" s="203" t="s">
        <v>34</v>
      </c>
      <c r="D302" s="204"/>
      <c r="E302" s="204"/>
      <c r="F302" s="204"/>
      <c r="G302" s="204"/>
      <c r="H302" s="204"/>
      <c r="I302" s="204"/>
      <c r="J302" s="204"/>
      <c r="K302" s="204"/>
      <c r="L302" s="204"/>
      <c r="M302" s="204"/>
      <c r="N302" s="204"/>
      <c r="O302" s="204"/>
      <c r="P302" s="204"/>
      <c r="Q302" s="204"/>
      <c r="R302" s="204"/>
      <c r="S302" s="204"/>
      <c r="T302" s="204"/>
      <c r="U302" s="204"/>
      <c r="V302" s="204"/>
      <c r="W302" s="204"/>
      <c r="X302" s="204"/>
      <c r="Y302" s="204"/>
      <c r="Z302" s="204"/>
      <c r="AA302" s="205"/>
      <c r="AB302" s="178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185"/>
      <c r="B303" s="186"/>
      <c r="C303" s="186"/>
      <c r="D303" s="186"/>
      <c r="E303" s="186"/>
      <c r="F303" s="186"/>
      <c r="G303" s="186"/>
      <c r="H303" s="186"/>
      <c r="I303" s="186"/>
      <c r="J303" s="186"/>
      <c r="K303" s="186"/>
      <c r="L303" s="186"/>
      <c r="M303" s="186"/>
      <c r="N303" s="186"/>
      <c r="O303" s="186"/>
      <c r="P303" s="186"/>
      <c r="Q303" s="186"/>
      <c r="R303" s="186"/>
      <c r="S303" s="186"/>
      <c r="T303" s="186"/>
      <c r="U303" s="186"/>
      <c r="V303" s="186"/>
      <c r="W303" s="186"/>
      <c r="X303" s="186"/>
      <c r="Y303" s="186"/>
      <c r="Z303" s="186"/>
      <c r="AA303" s="187"/>
      <c r="AB303" s="197" t="s">
        <v>6</v>
      </c>
      <c r="AC303" s="198"/>
      <c r="AD303" s="199"/>
      <c r="AE303" s="67" t="s">
        <v>30</v>
      </c>
      <c r="AF303" s="37" t="s">
        <v>31</v>
      </c>
      <c r="AG303" s="38" t="s">
        <v>32</v>
      </c>
      <c r="AH303" s="179"/>
      <c r="AI303" s="180"/>
    </row>
    <row r="304" spans="1:35" ht="27.75" customHeight="1" thickBot="1" thickTop="1">
      <c r="A304" s="167" t="s">
        <v>7</v>
      </c>
      <c r="B304" s="173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200"/>
      <c r="AC304" s="201"/>
      <c r="AD304" s="202"/>
      <c r="AE304" s="102"/>
      <c r="AF304" s="107"/>
      <c r="AG304" s="107"/>
      <c r="AH304" s="146"/>
      <c r="AI304" s="147"/>
    </row>
    <row r="305" spans="1:36" ht="27.75" customHeight="1" thickBot="1" thickTop="1">
      <c r="A305" s="167"/>
      <c r="B305" s="174"/>
      <c r="C305" s="148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5"/>
      <c r="AC305" s="115"/>
      <c r="AD305" s="144"/>
      <c r="AE305" s="107"/>
      <c r="AF305" s="107"/>
      <c r="AG305" s="107"/>
      <c r="AH305" s="115"/>
      <c r="AI305" s="107"/>
      <c r="AJ305" s="107"/>
    </row>
    <row r="306" spans="1:36" ht="27.75" customHeight="1" thickBot="1" thickTop="1">
      <c r="A306" s="167"/>
      <c r="B306" s="175"/>
      <c r="C306" s="149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3"/>
      <c r="AC306" s="29"/>
      <c r="AD306" s="144"/>
      <c r="AE306" s="75" t="s">
        <v>30</v>
      </c>
      <c r="AF306" s="76" t="s">
        <v>31</v>
      </c>
      <c r="AG306" s="77" t="s">
        <v>32</v>
      </c>
      <c r="AH306" s="29"/>
      <c r="AI306" s="107"/>
      <c r="AJ306" s="107"/>
    </row>
    <row r="307" spans="1:36" ht="27.75" customHeight="1" thickBot="1" thickTop="1">
      <c r="A307" s="167" t="s">
        <v>9</v>
      </c>
      <c r="B307" s="170" t="s">
        <v>19</v>
      </c>
      <c r="C307" s="150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8"/>
      <c r="AD307" s="139"/>
      <c r="AE307" s="119">
        <v>123844</v>
      </c>
      <c r="AF307" s="120">
        <v>58725</v>
      </c>
      <c r="AG307" s="120">
        <v>2606</v>
      </c>
      <c r="AH307" s="21" t="s">
        <v>115</v>
      </c>
      <c r="AI307" s="24">
        <v>-0.0087</v>
      </c>
      <c r="AJ307" s="107"/>
    </row>
    <row r="308" spans="1:36" ht="27.75" customHeight="1" thickBot="1" thickTop="1">
      <c r="A308" s="167"/>
      <c r="B308" s="170"/>
      <c r="C308" s="148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5">
        <f>D307+F307+H307+J307+L307+N307+P307+R307+T307+V307+X307+Z307</f>
        <v>185175</v>
      </c>
      <c r="AC308" s="108"/>
      <c r="AD308" s="156"/>
      <c r="AE308" s="121"/>
      <c r="AF308" s="121"/>
      <c r="AG308" s="121"/>
      <c r="AH308" s="108">
        <f>AB307-AB281</f>
        <v>-1634</v>
      </c>
      <c r="AI308" s="109">
        <f>AH308/AB281</f>
        <v>-0.008746901915860585</v>
      </c>
      <c r="AJ308" s="107"/>
    </row>
    <row r="309" spans="1:36" ht="27.75" customHeight="1" thickBot="1" thickTop="1">
      <c r="A309" s="167"/>
      <c r="B309" s="170"/>
      <c r="C309" s="149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6"/>
      <c r="AC309" s="127"/>
      <c r="AD309" s="137"/>
      <c r="AE309" s="75" t="s">
        <v>30</v>
      </c>
      <c r="AF309" s="76" t="s">
        <v>31</v>
      </c>
      <c r="AG309" s="77" t="s">
        <v>32</v>
      </c>
      <c r="AH309" s="106"/>
      <c r="AI309" s="3"/>
      <c r="AJ309" s="107"/>
    </row>
    <row r="310" spans="1:36" ht="27.75" customHeight="1" thickBot="1" thickTop="1">
      <c r="A310" s="167" t="s">
        <v>10</v>
      </c>
      <c r="B310" s="170" t="s">
        <v>17</v>
      </c>
      <c r="C310" s="151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8"/>
      <c r="AD310" s="139"/>
      <c r="AE310" s="122">
        <v>97950</v>
      </c>
      <c r="AF310" s="123">
        <v>42902</v>
      </c>
      <c r="AG310" s="124">
        <v>1784</v>
      </c>
      <c r="AH310" s="21" t="s">
        <v>116</v>
      </c>
      <c r="AI310" s="24">
        <v>0.0043</v>
      </c>
      <c r="AJ310" s="107"/>
    </row>
    <row r="311" spans="1:36" ht="27.75" customHeight="1" thickBot="1" thickTop="1">
      <c r="A311" s="167"/>
      <c r="B311" s="170"/>
      <c r="C311" s="152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5">
        <f>D310+F310+H310+J310+L310+N310+P310+R310+T310+V310+X310+Z310</f>
        <v>142636</v>
      </c>
      <c r="AC311" s="108"/>
      <c r="AD311" s="156"/>
      <c r="AE311" s="121"/>
      <c r="AF311" s="121"/>
      <c r="AG311" s="121"/>
      <c r="AH311" s="108">
        <f>AB310-AB284</f>
        <v>611</v>
      </c>
      <c r="AI311" s="109">
        <f>AH311/AB284</f>
        <v>0.0043020594965675054</v>
      </c>
      <c r="AJ311" s="117"/>
    </row>
    <row r="312" spans="1:36" ht="27.75" customHeight="1" thickBot="1" thickTop="1">
      <c r="A312" s="167"/>
      <c r="B312" s="170"/>
      <c r="C312" s="149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6"/>
      <c r="AC312" s="127"/>
      <c r="AD312" s="137"/>
      <c r="AE312" s="75" t="s">
        <v>30</v>
      </c>
      <c r="AF312" s="76" t="s">
        <v>31</v>
      </c>
      <c r="AG312" s="77" t="s">
        <v>32</v>
      </c>
      <c r="AH312" s="127"/>
      <c r="AI312" s="3"/>
      <c r="AJ312" s="107"/>
    </row>
    <row r="313" spans="1:36" ht="27.75" customHeight="1" thickBot="1" thickTop="1">
      <c r="A313" s="167" t="s">
        <v>11</v>
      </c>
      <c r="B313" s="170" t="s">
        <v>18</v>
      </c>
      <c r="C313" s="151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8"/>
      <c r="AD313" s="139"/>
      <c r="AE313" s="122">
        <v>43609</v>
      </c>
      <c r="AF313" s="123">
        <v>18942</v>
      </c>
      <c r="AG313" s="124">
        <v>0</v>
      </c>
      <c r="AH313" s="21" t="s">
        <v>117</v>
      </c>
      <c r="AI313" s="24">
        <v>0.0411</v>
      </c>
      <c r="AJ313" s="107"/>
    </row>
    <row r="314" spans="1:36" ht="27.75" customHeight="1" thickBot="1" thickTop="1">
      <c r="A314" s="167"/>
      <c r="B314" s="170"/>
      <c r="C314" s="152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5">
        <f>D313+F313+H313+J313+L313+N313+P313+R313+T313+V313+X313+Z313</f>
        <v>62551</v>
      </c>
      <c r="AC314" s="108"/>
      <c r="AD314" s="156"/>
      <c r="AE314" s="121"/>
      <c r="AF314" s="121"/>
      <c r="AG314" s="121"/>
      <c r="AH314" s="108">
        <f>AB313-AB287</f>
        <v>2471</v>
      </c>
      <c r="AI314" s="109">
        <f>AH314/AB287</f>
        <v>0.04112849533954727</v>
      </c>
      <c r="AJ314" s="117"/>
    </row>
    <row r="315" spans="1:36" ht="27.75" customHeight="1" thickBot="1" thickTop="1">
      <c r="A315" s="167"/>
      <c r="B315" s="170"/>
      <c r="C315" s="149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6"/>
      <c r="AC315" s="127"/>
      <c r="AD315" s="137"/>
      <c r="AE315" s="75" t="s">
        <v>30</v>
      </c>
      <c r="AF315" s="76" t="s">
        <v>31</v>
      </c>
      <c r="AG315" s="77" t="s">
        <v>32</v>
      </c>
      <c r="AH315" s="106"/>
      <c r="AI315" s="3"/>
      <c r="AJ315" s="107"/>
    </row>
    <row r="316" spans="1:36" ht="27.75" customHeight="1" thickBot="1" thickTop="1">
      <c r="A316" s="167" t="s">
        <v>12</v>
      </c>
      <c r="B316" s="170" t="s">
        <v>16</v>
      </c>
      <c r="C316" s="151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8"/>
      <c r="AD316" s="139"/>
      <c r="AE316" s="122">
        <v>82309</v>
      </c>
      <c r="AF316" s="123">
        <v>42093</v>
      </c>
      <c r="AG316" s="124">
        <v>328</v>
      </c>
      <c r="AH316" s="21" t="s">
        <v>118</v>
      </c>
      <c r="AI316" s="24">
        <v>0.021</v>
      </c>
      <c r="AJ316" s="107"/>
    </row>
    <row r="317" spans="1:36" ht="27.75" customHeight="1" thickBot="1" thickTop="1">
      <c r="A317" s="167"/>
      <c r="B317" s="170"/>
      <c r="C317" s="152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5">
        <f>D316+F316+H316+J316+L316+N316+P316+R316+T316+V316+X316+Z316</f>
        <v>124730</v>
      </c>
      <c r="AC317" s="131"/>
      <c r="AD317" s="157"/>
      <c r="AE317" s="102"/>
      <c r="AF317" s="107"/>
      <c r="AG317" s="107"/>
      <c r="AH317" s="131">
        <f>AB316-AB290</f>
        <v>2566</v>
      </c>
      <c r="AI317" s="109">
        <f>AH317/AB290</f>
        <v>0.02100455125896336</v>
      </c>
      <c r="AJ317" s="117"/>
    </row>
    <row r="318" spans="1:36" ht="27.75" customHeight="1" thickBot="1" thickTop="1">
      <c r="A318" s="167"/>
      <c r="B318" s="170"/>
      <c r="C318" s="149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3"/>
      <c r="AC318" s="115"/>
      <c r="AD318" s="144"/>
      <c r="AE318" s="107"/>
      <c r="AF318" s="107"/>
      <c r="AG318" s="107"/>
      <c r="AH318" s="115"/>
      <c r="AI318" s="107"/>
      <c r="AJ318" s="107"/>
    </row>
    <row r="319" spans="1:35" ht="27.75" customHeight="1" thickBot="1">
      <c r="A319" s="171" t="s">
        <v>13</v>
      </c>
      <c r="B319" s="172"/>
      <c r="C319" s="172"/>
      <c r="D319" s="172"/>
      <c r="E319" s="172"/>
      <c r="F319" s="172"/>
      <c r="G319" s="172"/>
      <c r="H319" s="172"/>
      <c r="I319" s="172"/>
      <c r="J319" s="172"/>
      <c r="K319" s="172"/>
      <c r="L319" s="172"/>
      <c r="M319" s="172"/>
      <c r="N319" s="172"/>
      <c r="O319" s="172"/>
      <c r="P319" s="172"/>
      <c r="Q319" s="172"/>
      <c r="R319" s="172"/>
      <c r="S319" s="172"/>
      <c r="T319" s="172"/>
      <c r="U319" s="172"/>
      <c r="V319" s="172"/>
      <c r="W319" s="172"/>
      <c r="X319" s="172"/>
      <c r="Y319" s="172"/>
      <c r="Z319" s="172"/>
      <c r="AA319" s="172"/>
      <c r="AB319" s="143"/>
      <c r="AC319" s="115"/>
      <c r="AD319" s="144"/>
      <c r="AE319" s="107"/>
      <c r="AF319" s="107"/>
      <c r="AG319" s="107"/>
      <c r="AH319" s="145"/>
      <c r="AI319" s="117"/>
    </row>
    <row r="320" spans="1:35" ht="27.75" customHeight="1" thickBot="1">
      <c r="A320" s="167" t="s">
        <v>14</v>
      </c>
      <c r="B320" s="173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5"/>
      <c r="AC320" s="115"/>
      <c r="AD320" s="144"/>
      <c r="AE320" s="107"/>
      <c r="AF320" s="102"/>
      <c r="AG320" s="107"/>
      <c r="AH320" s="109"/>
      <c r="AI320" s="117"/>
    </row>
    <row r="321" spans="1:35" ht="27.75" customHeight="1" thickBot="1" thickTop="1">
      <c r="A321" s="167"/>
      <c r="B321" s="174"/>
      <c r="C321" s="152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-0.005543327626966658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3"/>
      <c r="AC321" s="115"/>
      <c r="AD321" s="144"/>
      <c r="AE321" s="153"/>
      <c r="AF321" s="142"/>
      <c r="AG321" s="107"/>
      <c r="AH321" s="145"/>
      <c r="AI321" s="117"/>
    </row>
    <row r="322" spans="1:35" ht="27.75" customHeight="1" thickBot="1" thickTop="1">
      <c r="A322" s="167"/>
      <c r="B322" s="175"/>
      <c r="C322" s="149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3"/>
      <c r="AC322" s="115"/>
      <c r="AD322" s="144"/>
      <c r="AE322" s="107"/>
      <c r="AF322" s="154"/>
      <c r="AG322" s="107"/>
      <c r="AH322" s="145"/>
      <c r="AI322" s="117"/>
    </row>
    <row r="323" spans="1:33" ht="12.75">
      <c r="A323" s="107"/>
      <c r="B323" s="107"/>
      <c r="C323" s="107"/>
      <c r="D323" s="3"/>
      <c r="E323" s="107"/>
      <c r="F323" s="3"/>
      <c r="G323" s="107"/>
      <c r="H323" s="3"/>
      <c r="I323" s="107"/>
      <c r="J323" s="3"/>
      <c r="K323" s="107"/>
      <c r="L323" s="3"/>
      <c r="M323" s="107"/>
      <c r="N323" s="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4" spans="21:23" ht="12.75">
      <c r="U324" s="86">
        <f>Z331-H331</f>
        <v>15357</v>
      </c>
      <c r="W324">
        <f>U324/H331*100</f>
        <v>3.8559268837723155</v>
      </c>
    </row>
    <row r="325" spans="1:33" ht="28.5" customHeight="1">
      <c r="A325" s="188" t="s">
        <v>119</v>
      </c>
      <c r="B325" s="188"/>
      <c r="C325" s="188"/>
      <c r="D325" s="188"/>
      <c r="E325" s="188"/>
      <c r="F325" s="188"/>
      <c r="G325" s="188"/>
      <c r="H325" s="188"/>
      <c r="I325" s="188"/>
      <c r="J325" s="188"/>
      <c r="K325" s="188"/>
      <c r="L325" s="189"/>
      <c r="M325" s="189"/>
      <c r="N325" s="189"/>
      <c r="O325" s="189"/>
      <c r="P325" s="189"/>
      <c r="Q325" s="189"/>
      <c r="R325" s="189"/>
      <c r="S325" s="189"/>
      <c r="T325" s="189"/>
      <c r="U325" s="189"/>
      <c r="V325" s="189"/>
      <c r="W325" s="189"/>
      <c r="X325" s="189"/>
      <c r="Y325" s="189"/>
      <c r="Z325" s="189"/>
      <c r="AA325" s="189"/>
      <c r="AB325" s="189"/>
      <c r="AC325" s="189"/>
      <c r="AD325" s="189"/>
      <c r="AE325" s="190"/>
      <c r="AF325" s="190"/>
      <c r="AG325" s="190"/>
    </row>
    <row r="326" ht="13.5" thickBot="1"/>
    <row r="327" spans="1:35" ht="21.75" customHeight="1" thickBot="1">
      <c r="A327" s="191" t="s">
        <v>42</v>
      </c>
      <c r="B327" s="192" t="s">
        <v>58</v>
      </c>
      <c r="C327" s="194"/>
      <c r="D327" s="171" t="s">
        <v>120</v>
      </c>
      <c r="E327" s="195"/>
      <c r="F327" s="195"/>
      <c r="G327" s="195"/>
      <c r="H327" s="195"/>
      <c r="I327" s="195"/>
      <c r="J327" s="195"/>
      <c r="K327" s="195"/>
      <c r="L327" s="195"/>
      <c r="M327" s="195"/>
      <c r="N327" s="195"/>
      <c r="O327" s="195"/>
      <c r="P327" s="195"/>
      <c r="Q327" s="195"/>
      <c r="R327" s="195"/>
      <c r="S327" s="195"/>
      <c r="T327" s="195"/>
      <c r="U327" s="195"/>
      <c r="V327" s="195"/>
      <c r="W327" s="195"/>
      <c r="X327" s="195"/>
      <c r="Y327" s="195"/>
      <c r="Z327" s="195"/>
      <c r="AA327" s="196"/>
      <c r="AB327" s="176" t="s">
        <v>22</v>
      </c>
      <c r="AC327" s="181" t="s">
        <v>23</v>
      </c>
      <c r="AD327" s="206"/>
      <c r="AE327" s="208" t="s">
        <v>22</v>
      </c>
      <c r="AF327" s="209"/>
      <c r="AG327" s="209"/>
      <c r="AH327" s="181" t="s">
        <v>23</v>
      </c>
      <c r="AI327" s="182"/>
    </row>
    <row r="328" spans="1:35" ht="24.75" customHeight="1" thickBot="1" thickTop="1">
      <c r="A328" s="191"/>
      <c r="B328" s="193"/>
      <c r="C328" s="167"/>
      <c r="D328" s="168" t="s">
        <v>4</v>
      </c>
      <c r="E328" s="169"/>
      <c r="F328" s="168" t="s">
        <v>5</v>
      </c>
      <c r="G328" s="169"/>
      <c r="H328" s="168" t="s">
        <v>26</v>
      </c>
      <c r="I328" s="169"/>
      <c r="J328" s="168" t="s">
        <v>27</v>
      </c>
      <c r="K328" s="169"/>
      <c r="L328" s="168" t="s">
        <v>28</v>
      </c>
      <c r="M328" s="169"/>
      <c r="N328" s="168" t="s">
        <v>29</v>
      </c>
      <c r="O328" s="169"/>
      <c r="P328" s="168" t="s">
        <v>33</v>
      </c>
      <c r="Q328" s="169"/>
      <c r="R328" s="168" t="s">
        <v>35</v>
      </c>
      <c r="S328" s="169"/>
      <c r="T328" s="168" t="s">
        <v>40</v>
      </c>
      <c r="U328" s="169"/>
      <c r="V328" s="168" t="s">
        <v>41</v>
      </c>
      <c r="W328" s="169"/>
      <c r="X328" s="168" t="s">
        <v>44</v>
      </c>
      <c r="Y328" s="169"/>
      <c r="Z328" s="210" t="s">
        <v>45</v>
      </c>
      <c r="AA328" s="211"/>
      <c r="AB328" s="177"/>
      <c r="AC328" s="183"/>
      <c r="AD328" s="207"/>
      <c r="AE328" s="208"/>
      <c r="AF328" s="209"/>
      <c r="AG328" s="209"/>
      <c r="AH328" s="183"/>
      <c r="AI328" s="184"/>
    </row>
    <row r="329" spans="1:35" ht="25.5" customHeight="1" thickBot="1" thickTop="1">
      <c r="A329" s="2"/>
      <c r="B329" s="1"/>
      <c r="C329" s="203" t="s">
        <v>34</v>
      </c>
      <c r="D329" s="204"/>
      <c r="E329" s="204"/>
      <c r="F329" s="204"/>
      <c r="G329" s="204"/>
      <c r="H329" s="204"/>
      <c r="I329" s="204"/>
      <c r="J329" s="204"/>
      <c r="K329" s="204"/>
      <c r="L329" s="204"/>
      <c r="M329" s="204"/>
      <c r="N329" s="204"/>
      <c r="O329" s="204"/>
      <c r="P329" s="204"/>
      <c r="Q329" s="204"/>
      <c r="R329" s="204"/>
      <c r="S329" s="204"/>
      <c r="T329" s="204"/>
      <c r="U329" s="204"/>
      <c r="V329" s="204"/>
      <c r="W329" s="204"/>
      <c r="X329" s="204"/>
      <c r="Y329" s="204"/>
      <c r="Z329" s="204"/>
      <c r="AA329" s="205"/>
      <c r="AB329" s="178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185"/>
      <c r="B330" s="186"/>
      <c r="C330" s="186"/>
      <c r="D330" s="186"/>
      <c r="E330" s="186"/>
      <c r="F330" s="186"/>
      <c r="G330" s="186"/>
      <c r="H330" s="186"/>
      <c r="I330" s="186"/>
      <c r="J330" s="186"/>
      <c r="K330" s="186"/>
      <c r="L330" s="186"/>
      <c r="M330" s="186"/>
      <c r="N330" s="186"/>
      <c r="O330" s="186"/>
      <c r="P330" s="186"/>
      <c r="Q330" s="186"/>
      <c r="R330" s="186"/>
      <c r="S330" s="186"/>
      <c r="T330" s="186"/>
      <c r="U330" s="186"/>
      <c r="V330" s="186"/>
      <c r="W330" s="186"/>
      <c r="X330" s="186"/>
      <c r="Y330" s="186"/>
      <c r="Z330" s="186"/>
      <c r="AA330" s="187"/>
      <c r="AB330" s="197" t="s">
        <v>6</v>
      </c>
      <c r="AC330" s="198"/>
      <c r="AD330" s="199"/>
      <c r="AE330" s="67" t="s">
        <v>30</v>
      </c>
      <c r="AF330" s="37" t="s">
        <v>31</v>
      </c>
      <c r="AG330" s="38" t="s">
        <v>32</v>
      </c>
      <c r="AH330" s="179"/>
      <c r="AI330" s="180"/>
    </row>
    <row r="331" spans="1:35" ht="27.75" customHeight="1" thickBot="1" thickTop="1">
      <c r="A331" s="167" t="s">
        <v>7</v>
      </c>
      <c r="B331" s="173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>
        <v>421300</v>
      </c>
      <c r="O331" s="17" t="s">
        <v>25</v>
      </c>
      <c r="P331" s="51">
        <v>426252</v>
      </c>
      <c r="Q331" s="17" t="s">
        <v>25</v>
      </c>
      <c r="R331" s="51">
        <v>427593</v>
      </c>
      <c r="S331" s="17" t="s">
        <v>25</v>
      </c>
      <c r="T331" s="51">
        <v>417957</v>
      </c>
      <c r="U331" s="17" t="s">
        <v>25</v>
      </c>
      <c r="V331" s="51">
        <v>414402</v>
      </c>
      <c r="W331" s="17" t="s">
        <v>25</v>
      </c>
      <c r="X331" s="51">
        <v>413254</v>
      </c>
      <c r="Y331" s="17" t="s">
        <v>25</v>
      </c>
      <c r="Z331" s="57">
        <v>413627</v>
      </c>
      <c r="AA331" s="32" t="s">
        <v>25</v>
      </c>
      <c r="AB331" s="200"/>
      <c r="AC331" s="201"/>
      <c r="AD331" s="202"/>
      <c r="AE331" s="102"/>
      <c r="AF331" s="107"/>
      <c r="AG331" s="107"/>
      <c r="AH331" s="146"/>
      <c r="AI331" s="147"/>
    </row>
    <row r="332" spans="1:35" ht="27.75" customHeight="1" thickBot="1" thickTop="1">
      <c r="A332" s="167"/>
      <c r="B332" s="174"/>
      <c r="C332" s="148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>
        <f>N331-L331</f>
        <v>-174</v>
      </c>
      <c r="O332" s="28">
        <f>N332/L331</f>
        <v>-0.00041283685351884103</v>
      </c>
      <c r="P332" s="52">
        <f>P331-N331</f>
        <v>4952</v>
      </c>
      <c r="Q332" s="28">
        <f>P332/N331</f>
        <v>0.01175409446949917</v>
      </c>
      <c r="R332" s="52">
        <f>R331-P331</f>
        <v>1341</v>
      </c>
      <c r="S332" s="28">
        <f>R332/P331</f>
        <v>0.0031460262943047773</v>
      </c>
      <c r="T332" s="52">
        <f>T331-R331</f>
        <v>-9636</v>
      </c>
      <c r="U332" s="28">
        <f>T332/R331</f>
        <v>-0.022535448428762865</v>
      </c>
      <c r="V332" s="52">
        <f>V331-T331</f>
        <v>-3555</v>
      </c>
      <c r="W332" s="28">
        <f>V332/T331</f>
        <v>-0.008505659673124269</v>
      </c>
      <c r="X332" s="52">
        <f>X331-V331</f>
        <v>-1148</v>
      </c>
      <c r="Y332" s="28">
        <f>X332/V331</f>
        <v>-0.0027702569003045354</v>
      </c>
      <c r="Z332" s="58">
        <f>Z331-X331</f>
        <v>373</v>
      </c>
      <c r="AA332" s="33">
        <f>Z332/X331</f>
        <v>0.0009025925943850513</v>
      </c>
      <c r="AB332" s="125"/>
      <c r="AC332" s="115"/>
      <c r="AD332" s="144"/>
      <c r="AE332" s="107"/>
      <c r="AF332" s="107"/>
      <c r="AG332" s="107"/>
      <c r="AH332" s="115"/>
      <c r="AI332" s="107"/>
    </row>
    <row r="333" spans="1:35" ht="27.75" customHeight="1" thickBot="1" thickTop="1">
      <c r="A333" s="167"/>
      <c r="B333" s="175"/>
      <c r="C333" s="149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>
        <f>N331-N304</f>
        <v>15824</v>
      </c>
      <c r="O333" s="26">
        <f>N333/N304</f>
        <v>0.03902573765155028</v>
      </c>
      <c r="P333" s="53">
        <f>P331-P304</f>
        <v>19143</v>
      </c>
      <c r="Q333" s="26">
        <f>P333/P304</f>
        <v>0.04702180497115023</v>
      </c>
      <c r="R333" s="53">
        <f>R331-R304</f>
        <v>20745</v>
      </c>
      <c r="S333" s="26">
        <f>R333/R304</f>
        <v>0.050989558754129305</v>
      </c>
      <c r="T333" s="53">
        <f>T331-T304</f>
        <v>14602</v>
      </c>
      <c r="U333" s="26">
        <f>T333/T304</f>
        <v>0.036201361083908715</v>
      </c>
      <c r="V333" s="53">
        <f>V331-V304</f>
        <v>13060</v>
      </c>
      <c r="W333" s="26">
        <f>V333/V304</f>
        <v>0.03254082553034569</v>
      </c>
      <c r="X333" s="53">
        <f>X331-X304</f>
        <v>11895</v>
      </c>
      <c r="Y333" s="26">
        <f>X333/X304</f>
        <v>0.029636808941620844</v>
      </c>
      <c r="Z333" s="58">
        <f>Z331-Z304</f>
        <v>11781</v>
      </c>
      <c r="AA333" s="33">
        <f>Z333/Z304</f>
        <v>0.029317201116845756</v>
      </c>
      <c r="AB333" s="143"/>
      <c r="AC333" s="29"/>
      <c r="AD333" s="144"/>
      <c r="AE333" s="75" t="s">
        <v>30</v>
      </c>
      <c r="AF333" s="76" t="s">
        <v>31</v>
      </c>
      <c r="AG333" s="77" t="s">
        <v>32</v>
      </c>
      <c r="AH333" s="29"/>
      <c r="AI333" s="107"/>
    </row>
    <row r="334" spans="1:35" ht="27.75" customHeight="1" thickBot="1" thickTop="1">
      <c r="A334" s="167" t="s">
        <v>9</v>
      </c>
      <c r="B334" s="170" t="s">
        <v>19</v>
      </c>
      <c r="C334" s="150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>
        <v>17855</v>
      </c>
      <c r="O334" s="18" t="s">
        <v>25</v>
      </c>
      <c r="P334" s="54">
        <v>19468</v>
      </c>
      <c r="Q334" s="18" t="s">
        <v>25</v>
      </c>
      <c r="R334" s="54">
        <v>14863</v>
      </c>
      <c r="S334" s="18" t="s">
        <v>25</v>
      </c>
      <c r="T334" s="54">
        <v>21200</v>
      </c>
      <c r="U334" s="18" t="s">
        <v>25</v>
      </c>
      <c r="V334" s="54">
        <v>15608</v>
      </c>
      <c r="W334" s="18" t="s">
        <v>25</v>
      </c>
      <c r="X334" s="54">
        <v>12476</v>
      </c>
      <c r="Y334" s="18" t="s">
        <v>25</v>
      </c>
      <c r="Z334" s="57">
        <v>13036</v>
      </c>
      <c r="AA334" s="32" t="s">
        <v>25</v>
      </c>
      <c r="AB334" s="27">
        <f>D334+F334+H334+J334+L334+N334+P334+R334+T334+V334+X334+Z334</f>
        <v>199395</v>
      </c>
      <c r="AC334" s="138"/>
      <c r="AD334" s="139"/>
      <c r="AE334" s="119">
        <v>141643</v>
      </c>
      <c r="AF334" s="120">
        <v>54530</v>
      </c>
      <c r="AG334" s="120">
        <v>3222</v>
      </c>
      <c r="AH334" s="21" t="s">
        <v>121</v>
      </c>
      <c r="AI334" s="24">
        <v>0.0768</v>
      </c>
    </row>
    <row r="335" spans="1:35" ht="27.75" customHeight="1" thickBot="1" thickTop="1">
      <c r="A335" s="167"/>
      <c r="B335" s="170"/>
      <c r="C335" s="148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>
        <f>N334-L334</f>
        <v>3598</v>
      </c>
      <c r="O335" s="28">
        <f>N335/L334</f>
        <v>0.25236725818895983</v>
      </c>
      <c r="P335" s="52">
        <f>P334-N334</f>
        <v>1613</v>
      </c>
      <c r="Q335" s="28">
        <f>P335/N334</f>
        <v>0.0903388406608793</v>
      </c>
      <c r="R335" s="52">
        <f>R334-P334</f>
        <v>-4605</v>
      </c>
      <c r="S335" s="28">
        <f>R335/P334</f>
        <v>-0.23654201767002261</v>
      </c>
      <c r="T335" s="52">
        <f>T334-R334</f>
        <v>6337</v>
      </c>
      <c r="U335" s="28">
        <f>T335/R334</f>
        <v>0.42636076162282177</v>
      </c>
      <c r="V335" s="52">
        <f>V334-T334</f>
        <v>-5592</v>
      </c>
      <c r="W335" s="28">
        <f>V335/T334</f>
        <v>-0.2637735849056604</v>
      </c>
      <c r="X335" s="52">
        <f>X334-V334</f>
        <v>-3132</v>
      </c>
      <c r="Y335" s="28">
        <f>X335/V334</f>
        <v>-0.20066632496155817</v>
      </c>
      <c r="Z335" s="58">
        <f>Z334-X334</f>
        <v>560</v>
      </c>
      <c r="AA335" s="33">
        <f>Z335/X334</f>
        <v>0.04488618146841936</v>
      </c>
      <c r="AB335" s="155">
        <f>D334+F334+H334+J334+L334+N334+P334+R334+T334+V334+X334+Z334</f>
        <v>199395</v>
      </c>
      <c r="AC335" s="108"/>
      <c r="AD335" s="156"/>
      <c r="AE335" s="121"/>
      <c r="AF335" s="121"/>
      <c r="AG335" s="121"/>
      <c r="AH335" s="108">
        <f>AB334-AB308</f>
        <v>14220</v>
      </c>
      <c r="AI335" s="109">
        <f>AH335/AB308</f>
        <v>0.07679222357229648</v>
      </c>
    </row>
    <row r="336" spans="1:35" ht="27.75" customHeight="1" thickBot="1" thickTop="1">
      <c r="A336" s="167"/>
      <c r="B336" s="170"/>
      <c r="C336" s="149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>
        <f>N334-N307</f>
        <v>2603</v>
      </c>
      <c r="O336" s="26">
        <f>N336/N307</f>
        <v>0.1706661421452924</v>
      </c>
      <c r="P336" s="53">
        <f>P334-P307</f>
        <v>159</v>
      </c>
      <c r="Q336" s="26">
        <f>P336/P307</f>
        <v>0.008234502045678181</v>
      </c>
      <c r="R336" s="53">
        <f>R334-R307</f>
        <v>-498</v>
      </c>
      <c r="S336" s="26">
        <f>R336/R307</f>
        <v>-0.03241976433825923</v>
      </c>
      <c r="T336" s="53">
        <f>T334-T307</f>
        <v>3119</v>
      </c>
      <c r="U336" s="26">
        <f>T336/T307</f>
        <v>0.17250152093357668</v>
      </c>
      <c r="V336" s="53">
        <f>V334-V307</f>
        <v>-3460</v>
      </c>
      <c r="W336" s="26">
        <f>V336/V307</f>
        <v>-0.1814558422487938</v>
      </c>
      <c r="X336" s="53">
        <f>X334-X307</f>
        <v>-2958</v>
      </c>
      <c r="Y336" s="26">
        <f>X336/X307</f>
        <v>-0.19165478813010237</v>
      </c>
      <c r="Z336" s="58">
        <f>Z334-Z307</f>
        <v>-1497</v>
      </c>
      <c r="AA336" s="33">
        <f>Z336/Z307</f>
        <v>-0.10300694970068121</v>
      </c>
      <c r="AB336" s="136"/>
      <c r="AC336" s="127"/>
      <c r="AD336" s="137"/>
      <c r="AE336" s="75" t="s">
        <v>30</v>
      </c>
      <c r="AF336" s="76" t="s">
        <v>31</v>
      </c>
      <c r="AG336" s="77" t="s">
        <v>32</v>
      </c>
      <c r="AH336" s="106"/>
      <c r="AI336" s="3"/>
    </row>
    <row r="337" spans="1:35" ht="27.75" customHeight="1" thickBot="1" thickTop="1">
      <c r="A337" s="167" t="s">
        <v>10</v>
      </c>
      <c r="B337" s="170" t="s">
        <v>17</v>
      </c>
      <c r="C337" s="151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>
        <v>13643</v>
      </c>
      <c r="O337" s="18" t="s">
        <v>25</v>
      </c>
      <c r="P337" s="55">
        <v>10684</v>
      </c>
      <c r="Q337" s="18" t="s">
        <v>25</v>
      </c>
      <c r="R337" s="55">
        <v>9067</v>
      </c>
      <c r="S337" s="18" t="s">
        <v>25</v>
      </c>
      <c r="T337" s="55">
        <v>15082</v>
      </c>
      <c r="U337" s="18" t="s">
        <v>25</v>
      </c>
      <c r="V337" s="55">
        <v>11514</v>
      </c>
      <c r="W337" s="18" t="s">
        <v>25</v>
      </c>
      <c r="X337" s="55">
        <v>9332</v>
      </c>
      <c r="Y337" s="18" t="s">
        <v>25</v>
      </c>
      <c r="Z337" s="57">
        <v>8269</v>
      </c>
      <c r="AA337" s="32" t="s">
        <v>25</v>
      </c>
      <c r="AB337" s="27">
        <f>D337+F337+H337+J337+L337+N337+P337+R337+T337+V337+X337+Z337</f>
        <v>118329</v>
      </c>
      <c r="AC337" s="138"/>
      <c r="AD337" s="139"/>
      <c r="AE337" s="122">
        <v>87993</v>
      </c>
      <c r="AF337" s="123">
        <v>29090</v>
      </c>
      <c r="AG337" s="124">
        <v>1246</v>
      </c>
      <c r="AH337" s="21" t="s">
        <v>122</v>
      </c>
      <c r="AI337" s="24">
        <v>-0.1704</v>
      </c>
    </row>
    <row r="338" spans="1:35" ht="27.75" customHeight="1" thickBot="1" thickTop="1">
      <c r="A338" s="167"/>
      <c r="B338" s="170"/>
      <c r="C338" s="152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>
        <f>N337-L337</f>
        <v>4202</v>
      </c>
      <c r="O338" s="28">
        <f>N338/L337</f>
        <v>0.44507997034212476</v>
      </c>
      <c r="P338" s="52">
        <f>P337-N337</f>
        <v>-2959</v>
      </c>
      <c r="Q338" s="28">
        <f>P338/N337</f>
        <v>-0.21688778127977718</v>
      </c>
      <c r="R338" s="52">
        <f>R337-P337</f>
        <v>-1617</v>
      </c>
      <c r="S338" s="28">
        <f>R338/P337</f>
        <v>-0.1513478098090603</v>
      </c>
      <c r="T338" s="52">
        <f>T337-R337</f>
        <v>6015</v>
      </c>
      <c r="U338" s="28">
        <f>T338/R337</f>
        <v>0.663394728134995</v>
      </c>
      <c r="V338" s="52">
        <f>V337-T337</f>
        <v>-3568</v>
      </c>
      <c r="W338" s="28">
        <f>V338/T337</f>
        <v>-0.23657339875348096</v>
      </c>
      <c r="X338" s="52">
        <f>X337-V337</f>
        <v>-2182</v>
      </c>
      <c r="Y338" s="28">
        <f>X338/V337</f>
        <v>-0.1895084245266632</v>
      </c>
      <c r="Z338" s="58">
        <f>Z337-X337</f>
        <v>-1063</v>
      </c>
      <c r="AA338" s="33">
        <f>Z338/X337</f>
        <v>-0.11390912987569653</v>
      </c>
      <c r="AB338" s="155">
        <f>D337+F337+H337+J337+L337+N337+P337+R337+T337+V337+X337+Z337</f>
        <v>118329</v>
      </c>
      <c r="AC338" s="108"/>
      <c r="AD338" s="156"/>
      <c r="AE338" s="121"/>
      <c r="AF338" s="121"/>
      <c r="AG338" s="121"/>
      <c r="AH338" s="108">
        <f>AB337-AB311</f>
        <v>-24307</v>
      </c>
      <c r="AI338" s="109">
        <f>AH338/AB311</f>
        <v>-0.17041279901287193</v>
      </c>
    </row>
    <row r="339" spans="1:35" ht="27.75" customHeight="1" thickBot="1" thickTop="1">
      <c r="A339" s="167"/>
      <c r="B339" s="170"/>
      <c r="C339" s="149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>
        <f>N337-N310</f>
        <v>2550</v>
      </c>
      <c r="O339" s="26">
        <f>N339/N310</f>
        <v>0.22987469575407915</v>
      </c>
      <c r="P339" s="53">
        <f>P337-P310</f>
        <v>-703</v>
      </c>
      <c r="Q339" s="26">
        <f>P339/P310</f>
        <v>-0.06173706858698516</v>
      </c>
      <c r="R339" s="53">
        <f>R337-R310</f>
        <v>-220</v>
      </c>
      <c r="S339" s="26">
        <f>R339/R310</f>
        <v>-0.023689027673091417</v>
      </c>
      <c r="T339" s="53">
        <f>T337-T310</f>
        <v>-649</v>
      </c>
      <c r="U339" s="26">
        <f>T339/T310</f>
        <v>-0.04125611849214926</v>
      </c>
      <c r="V339" s="53">
        <f>V337-V310</f>
        <v>-1644</v>
      </c>
      <c r="W339" s="26">
        <f>V339/V310</f>
        <v>-0.12494300045599635</v>
      </c>
      <c r="X339" s="53">
        <f>X337-X310</f>
        <v>-406</v>
      </c>
      <c r="Y339" s="26">
        <f>X339/X310</f>
        <v>-0.041692339289381805</v>
      </c>
      <c r="Z339" s="58">
        <f>Z337-Z310</f>
        <v>-1382</v>
      </c>
      <c r="AA339" s="33">
        <f>Z339/Z310</f>
        <v>-0.14319759610403068</v>
      </c>
      <c r="AB339" s="136"/>
      <c r="AC339" s="127"/>
      <c r="AD339" s="137"/>
      <c r="AE339" s="75" t="s">
        <v>30</v>
      </c>
      <c r="AF339" s="76" t="s">
        <v>31</v>
      </c>
      <c r="AG339" s="77" t="s">
        <v>32</v>
      </c>
      <c r="AH339" s="127"/>
      <c r="AI339" s="3"/>
    </row>
    <row r="340" spans="1:35" ht="27.75" customHeight="1" thickBot="1" thickTop="1">
      <c r="A340" s="167" t="s">
        <v>11</v>
      </c>
      <c r="B340" s="170" t="s">
        <v>18</v>
      </c>
      <c r="C340" s="151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>
        <v>2752</v>
      </c>
      <c r="O340" s="18" t="s">
        <v>25</v>
      </c>
      <c r="P340" s="55">
        <v>2135</v>
      </c>
      <c r="Q340" s="18" t="s">
        <v>25</v>
      </c>
      <c r="R340" s="55">
        <v>3947</v>
      </c>
      <c r="S340" s="18" t="s">
        <v>25</v>
      </c>
      <c r="T340" s="55">
        <v>8948</v>
      </c>
      <c r="U340" s="18" t="s">
        <v>25</v>
      </c>
      <c r="V340" s="55">
        <v>3897</v>
      </c>
      <c r="W340" s="18" t="s">
        <v>25</v>
      </c>
      <c r="X340" s="55">
        <v>2293</v>
      </c>
      <c r="Y340" s="18" t="s">
        <v>25</v>
      </c>
      <c r="Z340" s="57">
        <v>2733</v>
      </c>
      <c r="AA340" s="32" t="s">
        <v>25</v>
      </c>
      <c r="AB340" s="27">
        <f>D340+F340+H340+J340+L340+N340+P340+R340+T340+V340+X340+Z340</f>
        <v>41041</v>
      </c>
      <c r="AC340" s="138"/>
      <c r="AD340" s="139"/>
      <c r="AE340" s="122">
        <v>27985</v>
      </c>
      <c r="AF340" s="123">
        <v>13056</v>
      </c>
      <c r="AG340" s="124">
        <v>0</v>
      </c>
      <c r="AH340" s="21" t="s">
        <v>123</v>
      </c>
      <c r="AI340" s="24">
        <v>-0.3439</v>
      </c>
    </row>
    <row r="341" spans="1:35" ht="27.75" customHeight="1" thickBot="1" thickTop="1">
      <c r="A341" s="167"/>
      <c r="B341" s="170"/>
      <c r="C341" s="152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>
        <f>N340-L340</f>
        <v>246</v>
      </c>
      <c r="O341" s="28">
        <f>N341/L340</f>
        <v>0.09816440542697526</v>
      </c>
      <c r="P341" s="52">
        <f>P340-N340</f>
        <v>-617</v>
      </c>
      <c r="Q341" s="28">
        <f>P341/N340</f>
        <v>-0.22420058139534885</v>
      </c>
      <c r="R341" s="52">
        <f>R340-P340</f>
        <v>1812</v>
      </c>
      <c r="S341" s="28">
        <f>R341/P340</f>
        <v>0.848711943793911</v>
      </c>
      <c r="T341" s="52">
        <f>T340-R340</f>
        <v>5001</v>
      </c>
      <c r="U341" s="28">
        <f>T341/R340</f>
        <v>1.2670382569039778</v>
      </c>
      <c r="V341" s="52">
        <f>V340-T340</f>
        <v>-5051</v>
      </c>
      <c r="W341" s="28">
        <f>V341/T340</f>
        <v>-0.5644836835046938</v>
      </c>
      <c r="X341" s="52">
        <f>X340-V340</f>
        <v>-1604</v>
      </c>
      <c r="Y341" s="28">
        <f>X341/V340</f>
        <v>-0.41159866564023606</v>
      </c>
      <c r="Z341" s="58">
        <f>Z340-X340</f>
        <v>440</v>
      </c>
      <c r="AA341" s="33">
        <f>Z341/X340</f>
        <v>0.19188835586567815</v>
      </c>
      <c r="AB341" s="155">
        <f>D340+F340+H340+J340+L340+N340+P340+R340+T340+V340+X340+Z340</f>
        <v>41041</v>
      </c>
      <c r="AC341" s="108"/>
      <c r="AD341" s="156"/>
      <c r="AE341" s="121"/>
      <c r="AF341" s="121"/>
      <c r="AG341" s="121"/>
      <c r="AH341" s="108">
        <f>AB340-AB314</f>
        <v>-21510</v>
      </c>
      <c r="AI341" s="109">
        <f>AH341/AB314</f>
        <v>-0.34387939441415805</v>
      </c>
    </row>
    <row r="342" spans="1:35" ht="27.75" customHeight="1" thickBot="1" thickTop="1">
      <c r="A342" s="167"/>
      <c r="B342" s="170"/>
      <c r="C342" s="149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>
        <f>N340-N313</f>
        <v>-354</v>
      </c>
      <c r="O342" s="26">
        <f>N342/N313</f>
        <v>-0.11397295556986478</v>
      </c>
      <c r="P342" s="53">
        <f>P340-P313</f>
        <v>-3663</v>
      </c>
      <c r="Q342" s="26">
        <f>P342/P313</f>
        <v>-0.6317695757157641</v>
      </c>
      <c r="R342" s="53">
        <f>R340-R313</f>
        <v>-1405</v>
      </c>
      <c r="S342" s="26">
        <f>R342/R313</f>
        <v>-0.2625186846038864</v>
      </c>
      <c r="T342" s="53">
        <f>T340-T313</f>
        <v>3845</v>
      </c>
      <c r="U342" s="26">
        <f>T342/T313</f>
        <v>0.7534783460709387</v>
      </c>
      <c r="V342" s="53">
        <f>V340-V313</f>
        <v>-1185</v>
      </c>
      <c r="W342" s="26">
        <f>V342/V313</f>
        <v>-0.23317591499409682</v>
      </c>
      <c r="X342" s="53">
        <f>X340-X313</f>
        <v>-2312</v>
      </c>
      <c r="Y342" s="26">
        <f>X342/X313</f>
        <v>-0.5020629750271444</v>
      </c>
      <c r="Z342" s="58">
        <f>Z340-Z313</f>
        <v>-2502</v>
      </c>
      <c r="AA342" s="33">
        <f>Z342/Z313</f>
        <v>-0.47793696275071634</v>
      </c>
      <c r="AB342" s="136"/>
      <c r="AC342" s="127"/>
      <c r="AD342" s="137"/>
      <c r="AE342" s="75" t="s">
        <v>30</v>
      </c>
      <c r="AF342" s="76" t="s">
        <v>31</v>
      </c>
      <c r="AG342" s="77" t="s">
        <v>32</v>
      </c>
      <c r="AH342" s="106"/>
      <c r="AI342" s="3"/>
    </row>
    <row r="343" spans="1:35" ht="27.75" customHeight="1" thickBot="1" thickTop="1">
      <c r="A343" s="167" t="s">
        <v>12</v>
      </c>
      <c r="B343" s="170" t="s">
        <v>16</v>
      </c>
      <c r="C343" s="151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>
        <v>10026</v>
      </c>
      <c r="O343" s="18" t="s">
        <v>25</v>
      </c>
      <c r="P343" s="55">
        <v>10746</v>
      </c>
      <c r="Q343" s="18" t="s">
        <v>25</v>
      </c>
      <c r="R343" s="55">
        <v>9564</v>
      </c>
      <c r="S343" s="18" t="s">
        <v>25</v>
      </c>
      <c r="T343" s="55">
        <v>11512</v>
      </c>
      <c r="U343" s="18" t="s">
        <v>25</v>
      </c>
      <c r="V343" s="55">
        <v>10460</v>
      </c>
      <c r="W343" s="18" t="s">
        <v>25</v>
      </c>
      <c r="X343" s="55">
        <v>9304</v>
      </c>
      <c r="Y343" s="18" t="s">
        <v>25</v>
      </c>
      <c r="Z343" s="57">
        <v>10069</v>
      </c>
      <c r="AA343" s="32" t="s">
        <v>25</v>
      </c>
      <c r="AB343" s="27">
        <f>D343+F343+H343+J343+L343+N343+P343+R343+T343+V343+X343+Z343</f>
        <v>136752</v>
      </c>
      <c r="AC343" s="138"/>
      <c r="AD343" s="139"/>
      <c r="AE343" s="122">
        <v>94210</v>
      </c>
      <c r="AF343" s="123">
        <v>41013</v>
      </c>
      <c r="AG343" s="124">
        <v>1529</v>
      </c>
      <c r="AH343" s="21" t="s">
        <v>124</v>
      </c>
      <c r="AI343" s="24">
        <v>0.0964</v>
      </c>
    </row>
    <row r="344" spans="1:35" ht="27.75" customHeight="1" thickBot="1" thickTop="1">
      <c r="A344" s="167"/>
      <c r="B344" s="170"/>
      <c r="C344" s="152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>
        <f>N343-L343</f>
        <v>-1559</v>
      </c>
      <c r="O344" s="28">
        <f>N344/L343</f>
        <v>-0.13457056538627535</v>
      </c>
      <c r="P344" s="52">
        <f>P343-N343</f>
        <v>720</v>
      </c>
      <c r="Q344" s="28">
        <f>P344/N343</f>
        <v>0.0718132854578097</v>
      </c>
      <c r="R344" s="52">
        <f>R343-P343</f>
        <v>-1182</v>
      </c>
      <c r="S344" s="28">
        <f>R344/P343</f>
        <v>-0.10999441652707985</v>
      </c>
      <c r="T344" s="52">
        <f>T343-R343</f>
        <v>1948</v>
      </c>
      <c r="U344" s="28">
        <f>T344/R343</f>
        <v>0.20368046842325388</v>
      </c>
      <c r="V344" s="52">
        <f>V343-T343</f>
        <v>-1052</v>
      </c>
      <c r="W344" s="28">
        <f>V344/T343</f>
        <v>-0.09138290479499653</v>
      </c>
      <c r="X344" s="52">
        <f>X343-V343</f>
        <v>-1156</v>
      </c>
      <c r="Y344" s="28">
        <f>X344/V343</f>
        <v>-0.11051625239005736</v>
      </c>
      <c r="Z344" s="58">
        <f>Z343-X343</f>
        <v>765</v>
      </c>
      <c r="AA344" s="33">
        <f>Z344/X343</f>
        <v>0.08222269991401547</v>
      </c>
      <c r="AB344" s="155">
        <f>D343+F343+H343+J343+L343+N343+P343+R343+T343+V343+X343+Z343</f>
        <v>136752</v>
      </c>
      <c r="AC344" s="131"/>
      <c r="AD344" s="157"/>
      <c r="AE344" s="102"/>
      <c r="AF344" s="107"/>
      <c r="AG344" s="107"/>
      <c r="AH344" s="131">
        <f>AB343-AB317</f>
        <v>12022</v>
      </c>
      <c r="AI344" s="109">
        <f>AH344/AB317</f>
        <v>0.09638418985007617</v>
      </c>
    </row>
    <row r="345" spans="1:35" ht="27.75" customHeight="1" thickBot="1" thickTop="1">
      <c r="A345" s="167"/>
      <c r="B345" s="170"/>
      <c r="C345" s="149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>
        <f>N343-N316</f>
        <v>1785</v>
      </c>
      <c r="O345" s="26">
        <f>N345/N316</f>
        <v>0.2165999271933018</v>
      </c>
      <c r="P345" s="53">
        <f>P343-P316</f>
        <v>-1200</v>
      </c>
      <c r="Q345" s="26">
        <f>P345/P316</f>
        <v>-0.10045203415369161</v>
      </c>
      <c r="R345" s="53">
        <f>R343-R316</f>
        <v>-1019</v>
      </c>
      <c r="S345" s="26">
        <f>R345/R316</f>
        <v>-0.09628649721251063</v>
      </c>
      <c r="T345" s="53">
        <f>T343-T316</f>
        <v>-80</v>
      </c>
      <c r="U345" s="26">
        <f>T345/T316</f>
        <v>-0.006901311249137336</v>
      </c>
      <c r="V345" s="53">
        <f>V343-V316</f>
        <v>-1205</v>
      </c>
      <c r="W345" s="26">
        <f>V345/V316</f>
        <v>-0.10330047149592798</v>
      </c>
      <c r="X345" s="53">
        <f>X343-X316</f>
        <v>-1009</v>
      </c>
      <c r="Y345" s="26">
        <f>X345/X316</f>
        <v>-0.09783768059730437</v>
      </c>
      <c r="Z345" s="58">
        <f>Z343-Z316</f>
        <v>-424</v>
      </c>
      <c r="AA345" s="33">
        <f>Z345/Z316</f>
        <v>-0.04040789097493567</v>
      </c>
      <c r="AB345" s="143"/>
      <c r="AC345" s="115"/>
      <c r="AD345" s="144"/>
      <c r="AE345" s="107"/>
      <c r="AF345" s="107"/>
      <c r="AG345" s="107"/>
      <c r="AH345" s="115"/>
      <c r="AI345" s="107"/>
    </row>
    <row r="346" spans="1:35" ht="27.75" customHeight="1" thickBot="1">
      <c r="A346" s="171" t="s">
        <v>13</v>
      </c>
      <c r="B346" s="172"/>
      <c r="C346" s="172"/>
      <c r="D346" s="172"/>
      <c r="E346" s="172"/>
      <c r="F346" s="172"/>
      <c r="G346" s="172"/>
      <c r="H346" s="172"/>
      <c r="I346" s="172"/>
      <c r="J346" s="172"/>
      <c r="K346" s="172"/>
      <c r="L346" s="172"/>
      <c r="M346" s="172"/>
      <c r="N346" s="172"/>
      <c r="O346" s="172"/>
      <c r="P346" s="172"/>
      <c r="Q346" s="172"/>
      <c r="R346" s="172"/>
      <c r="S346" s="172"/>
      <c r="T346" s="172"/>
      <c r="U346" s="172"/>
      <c r="V346" s="172"/>
      <c r="W346" s="172"/>
      <c r="X346" s="172"/>
      <c r="Y346" s="172"/>
      <c r="Z346" s="172"/>
      <c r="AA346" s="172"/>
      <c r="AB346" s="143"/>
      <c r="AC346" s="115"/>
      <c r="AD346" s="144"/>
      <c r="AE346" s="107"/>
      <c r="AF346" s="107"/>
      <c r="AG346" s="107"/>
      <c r="AH346" s="145"/>
      <c r="AI346" s="117"/>
    </row>
    <row r="347" spans="1:35" ht="27.75" customHeight="1" thickBot="1">
      <c r="A347" s="167" t="s">
        <v>14</v>
      </c>
      <c r="B347" s="173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>
        <v>22483</v>
      </c>
      <c r="O347" s="18" t="s">
        <v>25</v>
      </c>
      <c r="P347" s="55">
        <v>20038</v>
      </c>
      <c r="Q347" s="18" t="s">
        <v>25</v>
      </c>
      <c r="R347" s="55">
        <v>19086</v>
      </c>
      <c r="S347" s="18" t="s">
        <v>25</v>
      </c>
      <c r="T347" s="55">
        <v>18378</v>
      </c>
      <c r="U347" s="18" t="s">
        <v>25</v>
      </c>
      <c r="V347" s="55">
        <v>17317</v>
      </c>
      <c r="W347" s="18" t="s">
        <v>25</v>
      </c>
      <c r="X347" s="55">
        <v>17948</v>
      </c>
      <c r="Y347" s="18" t="s">
        <v>25</v>
      </c>
      <c r="Z347" s="57">
        <v>18300</v>
      </c>
      <c r="AA347" s="32" t="s">
        <v>25</v>
      </c>
      <c r="AB347" s="125"/>
      <c r="AC347" s="115"/>
      <c r="AD347" s="144"/>
      <c r="AE347" s="117"/>
      <c r="AF347" s="116"/>
      <c r="AG347" s="117"/>
      <c r="AH347" s="109"/>
      <c r="AI347" s="117"/>
    </row>
    <row r="348" spans="1:35" ht="27.75" customHeight="1" thickBot="1" thickTop="1">
      <c r="A348" s="167"/>
      <c r="B348" s="174"/>
      <c r="C348" s="152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>
        <f>N347-L347</f>
        <v>-319</v>
      </c>
      <c r="O348" s="28">
        <f>N348/L347</f>
        <v>-0.013990000877116042</v>
      </c>
      <c r="P348" s="52">
        <f>P347-N347</f>
        <v>-2445</v>
      </c>
      <c r="Q348" s="28">
        <f>P348/N347</f>
        <v>-0.10874883245118534</v>
      </c>
      <c r="R348" s="52">
        <f>R347-P347</f>
        <v>-952</v>
      </c>
      <c r="S348" s="28">
        <f>R348/P347</f>
        <v>-0.04750973151013075</v>
      </c>
      <c r="T348" s="52">
        <f>T347-R347</f>
        <v>-708</v>
      </c>
      <c r="U348" s="28">
        <f>T348/R347</f>
        <v>-0.03709525306507388</v>
      </c>
      <c r="V348" s="52">
        <f>V347-T347</f>
        <v>-1061</v>
      </c>
      <c r="W348" s="28">
        <f>V348/T347</f>
        <v>-0.057732070954402005</v>
      </c>
      <c r="X348" s="52">
        <f>X347-V347</f>
        <v>631</v>
      </c>
      <c r="Y348" s="28">
        <f>X348/V347</f>
        <v>0.036438182133163945</v>
      </c>
      <c r="Z348" s="58">
        <f>Z347-X347</f>
        <v>352</v>
      </c>
      <c r="AA348" s="33">
        <f>Z348/X347</f>
        <v>0.01961221305995097</v>
      </c>
      <c r="AB348" s="143"/>
      <c r="AC348" s="115"/>
      <c r="AD348" s="144"/>
      <c r="AE348" s="153"/>
      <c r="AF348" s="142"/>
      <c r="AG348" s="107"/>
      <c r="AH348" s="145"/>
      <c r="AI348" s="117"/>
    </row>
    <row r="349" spans="1:35" ht="27.75" customHeight="1" thickBot="1" thickTop="1">
      <c r="A349" s="167"/>
      <c r="B349" s="175"/>
      <c r="C349" s="149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>
        <f>N347-N320</f>
        <v>10195</v>
      </c>
      <c r="O349" s="26">
        <f>N349/N320</f>
        <v>0.8296712239583334</v>
      </c>
      <c r="P349" s="53">
        <f>P347-P320</f>
        <v>7226</v>
      </c>
      <c r="Q349" s="26">
        <f>P349/P320</f>
        <v>0.5640024976584452</v>
      </c>
      <c r="R349" s="53">
        <f>R347-R320</f>
        <v>5943</v>
      </c>
      <c r="S349" s="26">
        <f>R349/R320</f>
        <v>0.4521798676101347</v>
      </c>
      <c r="T349" s="53">
        <f>T347-T320</f>
        <v>5235</v>
      </c>
      <c r="U349" s="26">
        <f>T349/T320</f>
        <v>0.39831088792513125</v>
      </c>
      <c r="V349" s="53">
        <f>V347-V320</f>
        <v>4013</v>
      </c>
      <c r="W349" s="26">
        <f>V349/V320</f>
        <v>0.3016386049308479</v>
      </c>
      <c r="X349" s="53">
        <f>X347-X320</f>
        <v>4414</v>
      </c>
      <c r="Y349" s="26">
        <f>X349/X320</f>
        <v>0.3261415693808187</v>
      </c>
      <c r="Z349" s="58">
        <f>Z347-Z320</f>
        <v>4725</v>
      </c>
      <c r="AA349" s="33">
        <f>Z349/Z320</f>
        <v>0.34806629834254144</v>
      </c>
      <c r="AB349" s="143"/>
      <c r="AC349" s="115"/>
      <c r="AD349" s="144"/>
      <c r="AE349" s="107"/>
      <c r="AF349" s="154"/>
      <c r="AG349" s="107"/>
      <c r="AH349" s="145"/>
      <c r="AI349" s="117"/>
    </row>
    <row r="352" spans="1:33" ht="18" customHeight="1">
      <c r="A352" s="188" t="s">
        <v>125</v>
      </c>
      <c r="B352" s="188"/>
      <c r="C352" s="188"/>
      <c r="D352" s="188"/>
      <c r="E352" s="188"/>
      <c r="F352" s="188"/>
      <c r="G352" s="188"/>
      <c r="H352" s="188"/>
      <c r="I352" s="188"/>
      <c r="J352" s="188"/>
      <c r="K352" s="188"/>
      <c r="L352" s="189"/>
      <c r="M352" s="189"/>
      <c r="N352" s="189"/>
      <c r="O352" s="189"/>
      <c r="P352" s="189"/>
      <c r="Q352" s="189"/>
      <c r="R352" s="189"/>
      <c r="S352" s="189"/>
      <c r="T352" s="189"/>
      <c r="U352" s="189"/>
      <c r="V352" s="189"/>
      <c r="W352" s="189"/>
      <c r="X352" s="189"/>
      <c r="Y352" s="189"/>
      <c r="Z352" s="189"/>
      <c r="AA352" s="189"/>
      <c r="AB352" s="189"/>
      <c r="AC352" s="189"/>
      <c r="AD352" s="189"/>
      <c r="AE352" s="190"/>
      <c r="AF352" s="190"/>
      <c r="AG352" s="190"/>
    </row>
    <row r="353" ht="13.5" thickBot="1"/>
    <row r="354" spans="1:35" ht="21" customHeight="1" thickBot="1">
      <c r="A354" s="191" t="s">
        <v>42</v>
      </c>
      <c r="B354" s="192" t="s">
        <v>58</v>
      </c>
      <c r="C354" s="194"/>
      <c r="D354" s="171" t="s">
        <v>126</v>
      </c>
      <c r="E354" s="195"/>
      <c r="F354" s="195"/>
      <c r="G354" s="195"/>
      <c r="H354" s="195"/>
      <c r="I354" s="195"/>
      <c r="J354" s="195"/>
      <c r="K354" s="195"/>
      <c r="L354" s="195"/>
      <c r="M354" s="195"/>
      <c r="N354" s="195"/>
      <c r="O354" s="195"/>
      <c r="P354" s="195"/>
      <c r="Q354" s="195"/>
      <c r="R354" s="195"/>
      <c r="S354" s="195"/>
      <c r="T354" s="195"/>
      <c r="U354" s="195"/>
      <c r="V354" s="195"/>
      <c r="W354" s="195"/>
      <c r="X354" s="195"/>
      <c r="Y354" s="195"/>
      <c r="Z354" s="195"/>
      <c r="AA354" s="196"/>
      <c r="AB354" s="176" t="s">
        <v>22</v>
      </c>
      <c r="AC354" s="181" t="s">
        <v>23</v>
      </c>
      <c r="AD354" s="206"/>
      <c r="AE354" s="208" t="s">
        <v>22</v>
      </c>
      <c r="AF354" s="209"/>
      <c r="AG354" s="209"/>
      <c r="AH354" s="181" t="s">
        <v>23</v>
      </c>
      <c r="AI354" s="182"/>
    </row>
    <row r="355" spans="1:35" ht="18" customHeight="1" thickBot="1" thickTop="1">
      <c r="A355" s="191"/>
      <c r="B355" s="193"/>
      <c r="C355" s="167"/>
      <c r="D355" s="168" t="s">
        <v>4</v>
      </c>
      <c r="E355" s="169"/>
      <c r="F355" s="168" t="s">
        <v>5</v>
      </c>
      <c r="G355" s="169"/>
      <c r="H355" s="168" t="s">
        <v>26</v>
      </c>
      <c r="I355" s="169"/>
      <c r="J355" s="168" t="s">
        <v>27</v>
      </c>
      <c r="K355" s="169"/>
      <c r="L355" s="168" t="s">
        <v>28</v>
      </c>
      <c r="M355" s="169"/>
      <c r="N355" s="168" t="s">
        <v>29</v>
      </c>
      <c r="O355" s="169"/>
      <c r="P355" s="168" t="s">
        <v>33</v>
      </c>
      <c r="Q355" s="169"/>
      <c r="R355" s="168" t="s">
        <v>35</v>
      </c>
      <c r="S355" s="169"/>
      <c r="T355" s="168" t="s">
        <v>40</v>
      </c>
      <c r="U355" s="169"/>
      <c r="V355" s="168" t="s">
        <v>41</v>
      </c>
      <c r="W355" s="169"/>
      <c r="X355" s="168" t="s">
        <v>44</v>
      </c>
      <c r="Y355" s="169"/>
      <c r="Z355" s="210" t="s">
        <v>45</v>
      </c>
      <c r="AA355" s="211"/>
      <c r="AB355" s="177"/>
      <c r="AC355" s="183"/>
      <c r="AD355" s="207"/>
      <c r="AE355" s="208"/>
      <c r="AF355" s="209"/>
      <c r="AG355" s="209"/>
      <c r="AH355" s="183"/>
      <c r="AI355" s="184"/>
    </row>
    <row r="356" spans="1:35" ht="14.25" customHeight="1" thickBot="1" thickTop="1">
      <c r="A356" s="2"/>
      <c r="B356" s="1"/>
      <c r="C356" s="203" t="s">
        <v>34</v>
      </c>
      <c r="D356" s="204"/>
      <c r="E356" s="204"/>
      <c r="F356" s="204"/>
      <c r="G356" s="204"/>
      <c r="H356" s="204"/>
      <c r="I356" s="204"/>
      <c r="J356" s="204"/>
      <c r="K356" s="204"/>
      <c r="L356" s="204"/>
      <c r="M356" s="204"/>
      <c r="N356" s="204"/>
      <c r="O356" s="204"/>
      <c r="P356" s="204"/>
      <c r="Q356" s="204"/>
      <c r="R356" s="204"/>
      <c r="S356" s="204"/>
      <c r="T356" s="204"/>
      <c r="U356" s="204"/>
      <c r="V356" s="204"/>
      <c r="W356" s="204"/>
      <c r="X356" s="204"/>
      <c r="Y356" s="204"/>
      <c r="Z356" s="204"/>
      <c r="AA356" s="205"/>
      <c r="AB356" s="178"/>
      <c r="AC356" s="19" t="s">
        <v>24</v>
      </c>
      <c r="AD356" s="68" t="s">
        <v>25</v>
      </c>
      <c r="AH356" s="19" t="s">
        <v>24</v>
      </c>
      <c r="AI356" s="20" t="s">
        <v>25</v>
      </c>
    </row>
    <row r="357" spans="1:35" ht="13.5" thickBot="1">
      <c r="A357" s="185"/>
      <c r="B357" s="186"/>
      <c r="C357" s="186"/>
      <c r="D357" s="186"/>
      <c r="E357" s="186"/>
      <c r="F357" s="186"/>
      <c r="G357" s="186"/>
      <c r="H357" s="186"/>
      <c r="I357" s="186"/>
      <c r="J357" s="186"/>
      <c r="K357" s="186"/>
      <c r="L357" s="186"/>
      <c r="M357" s="186"/>
      <c r="N357" s="186"/>
      <c r="O357" s="186"/>
      <c r="P357" s="186"/>
      <c r="Q357" s="186"/>
      <c r="R357" s="186"/>
      <c r="S357" s="186"/>
      <c r="T357" s="186"/>
      <c r="U357" s="186"/>
      <c r="V357" s="186"/>
      <c r="W357" s="186"/>
      <c r="X357" s="186"/>
      <c r="Y357" s="186"/>
      <c r="Z357" s="186"/>
      <c r="AA357" s="187"/>
      <c r="AB357" s="197" t="s">
        <v>6</v>
      </c>
      <c r="AC357" s="198"/>
      <c r="AD357" s="199"/>
      <c r="AE357" s="67" t="s">
        <v>30</v>
      </c>
      <c r="AF357" s="37" t="s">
        <v>31</v>
      </c>
      <c r="AG357" s="38" t="s">
        <v>32</v>
      </c>
      <c r="AH357" s="179"/>
      <c r="AI357" s="180"/>
    </row>
    <row r="358" spans="1:35" ht="27.75" customHeight="1" thickBot="1" thickTop="1">
      <c r="A358" s="167" t="s">
        <v>7</v>
      </c>
      <c r="B358" s="173" t="s">
        <v>8</v>
      </c>
      <c r="C358" s="6"/>
      <c r="D358" s="51">
        <v>415027</v>
      </c>
      <c r="E358" s="17" t="s">
        <v>25</v>
      </c>
      <c r="F358" s="51">
        <v>410776</v>
      </c>
      <c r="G358" s="17" t="s">
        <v>25</v>
      </c>
      <c r="H358" s="51">
        <v>406718</v>
      </c>
      <c r="I358" s="17" t="s">
        <v>25</v>
      </c>
      <c r="J358" s="51">
        <v>402146</v>
      </c>
      <c r="K358" s="17" t="s">
        <v>25</v>
      </c>
      <c r="L358" s="51">
        <v>395999</v>
      </c>
      <c r="M358" s="17" t="s">
        <v>25</v>
      </c>
      <c r="N358" s="51">
        <v>393781</v>
      </c>
      <c r="O358" s="17" t="s">
        <v>25</v>
      </c>
      <c r="P358" s="51">
        <v>395383</v>
      </c>
      <c r="Q358" s="17" t="s">
        <v>25</v>
      </c>
      <c r="R358" s="51">
        <v>392551</v>
      </c>
      <c r="S358" s="17" t="s">
        <v>25</v>
      </c>
      <c r="T358" s="51">
        <v>384209</v>
      </c>
      <c r="U358" s="17" t="s">
        <v>25</v>
      </c>
      <c r="V358" s="51">
        <v>382348</v>
      </c>
      <c r="W358" s="17" t="s">
        <v>25</v>
      </c>
      <c r="X358" s="51">
        <v>378079</v>
      </c>
      <c r="Y358" s="17" t="s">
        <v>25</v>
      </c>
      <c r="Z358" s="57">
        <v>375804</v>
      </c>
      <c r="AA358" s="32" t="s">
        <v>25</v>
      </c>
      <c r="AB358" s="200"/>
      <c r="AC358" s="201"/>
      <c r="AD358" s="202"/>
      <c r="AE358" s="102"/>
      <c r="AF358" s="107"/>
      <c r="AG358" s="107"/>
      <c r="AH358" s="146"/>
      <c r="AI358" s="147"/>
    </row>
    <row r="359" spans="1:35" ht="27.75" customHeight="1" thickBot="1" thickTop="1">
      <c r="A359" s="167"/>
      <c r="B359" s="174"/>
      <c r="C359" s="148" t="s">
        <v>20</v>
      </c>
      <c r="D359" s="62">
        <f>D358-Z331</f>
        <v>1400</v>
      </c>
      <c r="E359" s="25">
        <f>D359/Z331</f>
        <v>0.0033846920051157203</v>
      </c>
      <c r="F359" s="62">
        <f>F358-D358</f>
        <v>-4251</v>
      </c>
      <c r="G359" s="25">
        <f>F359/D358</f>
        <v>-0.010242707100983791</v>
      </c>
      <c r="H359" s="62">
        <f>H358-F358</f>
        <v>-4058</v>
      </c>
      <c r="I359" s="25">
        <f>H359/F358</f>
        <v>-0.009878863419479229</v>
      </c>
      <c r="J359" s="62">
        <f>J358-H358</f>
        <v>-4572</v>
      </c>
      <c r="K359" s="25">
        <f>J359/H358</f>
        <v>-0.011241203979169842</v>
      </c>
      <c r="L359" s="62">
        <f>L358-J358</f>
        <v>-6147</v>
      </c>
      <c r="M359" s="25">
        <f>L359/J358</f>
        <v>-0.015285493328293704</v>
      </c>
      <c r="N359" s="52">
        <f>N358-L358</f>
        <v>-2218</v>
      </c>
      <c r="O359" s="28">
        <f>N359/L358</f>
        <v>-0.00560102424501072</v>
      </c>
      <c r="P359" s="52">
        <f>P358-N358</f>
        <v>1602</v>
      </c>
      <c r="Q359" s="28">
        <f>P359/N358</f>
        <v>0.004068251134513854</v>
      </c>
      <c r="R359" s="52">
        <f>R358-P358</f>
        <v>-2832</v>
      </c>
      <c r="S359" s="28">
        <f>R359/P358</f>
        <v>-0.007162675178244891</v>
      </c>
      <c r="T359" s="52">
        <f>T358-R358</f>
        <v>-8342</v>
      </c>
      <c r="U359" s="28">
        <f>T359/R358</f>
        <v>-0.021250741941811382</v>
      </c>
      <c r="V359" s="52">
        <f>V358-T358</f>
        <v>-1861</v>
      </c>
      <c r="W359" s="28">
        <f>V359/T358</f>
        <v>-0.004843717872303877</v>
      </c>
      <c r="X359" s="52">
        <f>X358-V358</f>
        <v>-4269</v>
      </c>
      <c r="Y359" s="28">
        <f>X359/V358</f>
        <v>-0.01116522121208951</v>
      </c>
      <c r="Z359" s="58">
        <f>Z358-X358</f>
        <v>-2275</v>
      </c>
      <c r="AA359" s="33">
        <f>Z359/X358</f>
        <v>-0.006017260942818829</v>
      </c>
      <c r="AB359" s="125"/>
      <c r="AC359" s="115"/>
      <c r="AD359" s="144"/>
      <c r="AE359" s="107"/>
      <c r="AF359" s="107"/>
      <c r="AG359" s="107"/>
      <c r="AH359" s="115"/>
      <c r="AI359" s="107"/>
    </row>
    <row r="360" spans="1:35" ht="27.75" customHeight="1" thickBot="1" thickTop="1">
      <c r="A360" s="167"/>
      <c r="B360" s="175"/>
      <c r="C360" s="149" t="s">
        <v>21</v>
      </c>
      <c r="D360" s="53">
        <f>D358-D331</f>
        <v>8860</v>
      </c>
      <c r="E360" s="26">
        <f>D360/D331</f>
        <v>0.021813687473379178</v>
      </c>
      <c r="F360" s="53">
        <f>F358-F331</f>
        <v>7888</v>
      </c>
      <c r="G360" s="26">
        <f>F360/F331</f>
        <v>0.01957864220329223</v>
      </c>
      <c r="H360" s="53">
        <f>H358-H331</f>
        <v>8448</v>
      </c>
      <c r="I360" s="26">
        <f>H360/H331</f>
        <v>0.021211740778868608</v>
      </c>
      <c r="J360" s="53">
        <f>J358-J331</f>
        <v>-17436</v>
      </c>
      <c r="K360" s="26">
        <f>J360/J331</f>
        <v>-0.041555643473742916</v>
      </c>
      <c r="L360" s="53">
        <f>L358-L331</f>
        <v>-25475</v>
      </c>
      <c r="M360" s="26">
        <f>L360/L331</f>
        <v>-0.06044263703099124</v>
      </c>
      <c r="N360" s="53">
        <f>N358-N331</f>
        <v>-27519</v>
      </c>
      <c r="O360" s="26">
        <f>N360/N331</f>
        <v>-0.06531924994065987</v>
      </c>
      <c r="P360" s="53">
        <f>P358-P331</f>
        <v>-30869</v>
      </c>
      <c r="Q360" s="26">
        <f>P360/P331</f>
        <v>-0.07241960155025666</v>
      </c>
      <c r="R360" s="53">
        <f>R358-R331</f>
        <v>-35042</v>
      </c>
      <c r="S360" s="26">
        <f>R360/R331</f>
        <v>-0.08195176254054673</v>
      </c>
      <c r="T360" s="53">
        <f>T358-T331</f>
        <v>-33748</v>
      </c>
      <c r="U360" s="26">
        <f>T360/T331</f>
        <v>-0.08074514842435944</v>
      </c>
      <c r="V360" s="53">
        <f>V358-V331</f>
        <v>-32054</v>
      </c>
      <c r="W360" s="26">
        <f>V360/V331</f>
        <v>-0.07735001278951356</v>
      </c>
      <c r="X360" s="53">
        <f>X358-X331</f>
        <v>-35175</v>
      </c>
      <c r="Y360" s="26">
        <f>X360/X331</f>
        <v>-0.08511714345172702</v>
      </c>
      <c r="Z360" s="58">
        <f>Z358-Z331</f>
        <v>-37823</v>
      </c>
      <c r="AA360" s="33">
        <f>Z360/Z331</f>
        <v>-0.0914422897924942</v>
      </c>
      <c r="AB360" s="143"/>
      <c r="AC360" s="29"/>
      <c r="AD360" s="144"/>
      <c r="AE360" s="75" t="s">
        <v>30</v>
      </c>
      <c r="AF360" s="76" t="s">
        <v>31</v>
      </c>
      <c r="AG360" s="77" t="s">
        <v>32</v>
      </c>
      <c r="AH360" s="29"/>
      <c r="AI360" s="107"/>
    </row>
    <row r="361" spans="1:35" ht="27.75" customHeight="1" thickBot="1" thickTop="1">
      <c r="A361" s="167" t="s">
        <v>9</v>
      </c>
      <c r="B361" s="170" t="s">
        <v>19</v>
      </c>
      <c r="C361" s="150"/>
      <c r="D361" s="54">
        <v>14160</v>
      </c>
      <c r="E361" s="18" t="s">
        <v>25</v>
      </c>
      <c r="F361" s="54">
        <v>11836</v>
      </c>
      <c r="G361" s="18" t="s">
        <v>25</v>
      </c>
      <c r="H361" s="54">
        <v>13715</v>
      </c>
      <c r="I361" s="18" t="s">
        <v>25</v>
      </c>
      <c r="J361" s="54">
        <v>11834</v>
      </c>
      <c r="K361" s="18" t="s">
        <v>25</v>
      </c>
      <c r="L361" s="54">
        <v>9968</v>
      </c>
      <c r="M361" s="18" t="s">
        <v>25</v>
      </c>
      <c r="N361" s="54">
        <v>15142</v>
      </c>
      <c r="O361" s="18" t="s">
        <v>25</v>
      </c>
      <c r="P361" s="54">
        <v>16235</v>
      </c>
      <c r="Q361" s="18" t="s">
        <v>25</v>
      </c>
      <c r="R361" s="54">
        <v>17551</v>
      </c>
      <c r="S361" s="18" t="s">
        <v>25</v>
      </c>
      <c r="T361" s="54">
        <v>17730</v>
      </c>
      <c r="U361" s="18" t="s">
        <v>25</v>
      </c>
      <c r="V361" s="54">
        <v>17899</v>
      </c>
      <c r="W361" s="18" t="s">
        <v>25</v>
      </c>
      <c r="X361" s="54">
        <v>16543</v>
      </c>
      <c r="Y361" s="18" t="s">
        <v>25</v>
      </c>
      <c r="Z361" s="57">
        <v>16727</v>
      </c>
      <c r="AA361" s="32" t="s">
        <v>25</v>
      </c>
      <c r="AB361" s="27">
        <f>D361+F361+H361+J361+L361+N361+P361+R361+T361+V361+X361+Z361</f>
        <v>179340</v>
      </c>
      <c r="AC361" s="138"/>
      <c r="AD361" s="139"/>
      <c r="AE361" s="158">
        <v>133374</v>
      </c>
      <c r="AF361" s="158">
        <v>43158</v>
      </c>
      <c r="AG361" s="159">
        <v>2808</v>
      </c>
      <c r="AH361" s="112" t="s">
        <v>127</v>
      </c>
      <c r="AI361" s="113">
        <v>-0.1006</v>
      </c>
    </row>
    <row r="362" spans="1:35" ht="27.75" customHeight="1" thickBot="1" thickTop="1">
      <c r="A362" s="167"/>
      <c r="B362" s="170"/>
      <c r="C362" s="148" t="s">
        <v>20</v>
      </c>
      <c r="D362" s="62">
        <f>D361-Z334</f>
        <v>1124</v>
      </c>
      <c r="E362" s="25">
        <f>D362/Z334</f>
        <v>0.08622276772015956</v>
      </c>
      <c r="F362" s="62">
        <f>F361-D361</f>
        <v>-2324</v>
      </c>
      <c r="G362" s="25">
        <f>F362/D361</f>
        <v>-0.16412429378531074</v>
      </c>
      <c r="H362" s="62">
        <f>H361-F361</f>
        <v>1879</v>
      </c>
      <c r="I362" s="25">
        <f>H362/F361</f>
        <v>0.15875295708009463</v>
      </c>
      <c r="J362" s="62">
        <f>J361-H361</f>
        <v>-1881</v>
      </c>
      <c r="K362" s="25">
        <f>J362/H361</f>
        <v>-0.13714910681735326</v>
      </c>
      <c r="L362" s="62">
        <f>L361-J361</f>
        <v>-1866</v>
      </c>
      <c r="M362" s="25">
        <f>L362/J361</f>
        <v>-0.15768125739394964</v>
      </c>
      <c r="N362" s="52">
        <f>N361-L361</f>
        <v>5174</v>
      </c>
      <c r="O362" s="28">
        <f>N362/L361</f>
        <v>0.5190609951845907</v>
      </c>
      <c r="P362" s="52">
        <f>P361-N361</f>
        <v>1093</v>
      </c>
      <c r="Q362" s="28">
        <f>P362/N361</f>
        <v>0.07218333113195087</v>
      </c>
      <c r="R362" s="52">
        <f>R361-P361</f>
        <v>1316</v>
      </c>
      <c r="S362" s="28">
        <f>R362/P361</f>
        <v>0.08105943948259932</v>
      </c>
      <c r="T362" s="52">
        <f>T361-R361</f>
        <v>179</v>
      </c>
      <c r="U362" s="28">
        <f>T362/R361</f>
        <v>0.010198849068429149</v>
      </c>
      <c r="V362" s="52">
        <f>V361-T361</f>
        <v>169</v>
      </c>
      <c r="W362" s="28">
        <f>V362/T361</f>
        <v>0.009531866892272983</v>
      </c>
      <c r="X362" s="52">
        <f>X361-V361</f>
        <v>-1356</v>
      </c>
      <c r="Y362" s="28">
        <f>X362/V361</f>
        <v>-0.07575842225822671</v>
      </c>
      <c r="Z362" s="58">
        <f>Z361-X361</f>
        <v>184</v>
      </c>
      <c r="AA362" s="33">
        <f>Z362/X361</f>
        <v>0.011122529166414798</v>
      </c>
      <c r="AB362" s="155">
        <f>D361+F361+H361+J361+L361+N361+P361+R361+T361+V361+X361+Z361</f>
        <v>179340</v>
      </c>
      <c r="AC362" s="108"/>
      <c r="AD362" s="156"/>
      <c r="AE362" s="160"/>
      <c r="AF362" s="160"/>
      <c r="AG362" s="160"/>
      <c r="AH362" s="108">
        <f>AB361-AB335</f>
        <v>-20055</v>
      </c>
      <c r="AI362" s="109">
        <f>AH362/AB335</f>
        <v>-0.10057925223802001</v>
      </c>
    </row>
    <row r="363" spans="1:35" ht="27.75" customHeight="1" thickBot="1" thickTop="1">
      <c r="A363" s="167"/>
      <c r="B363" s="170"/>
      <c r="C363" s="149" t="s">
        <v>21</v>
      </c>
      <c r="D363" s="53">
        <f>D361-D334</f>
        <v>-4561</v>
      </c>
      <c r="E363" s="26">
        <f>D363/D334</f>
        <v>-0.24363014796218152</v>
      </c>
      <c r="F363" s="53">
        <f>F361-F334</f>
        <v>-2112</v>
      </c>
      <c r="G363" s="26">
        <f>F363/F334</f>
        <v>-0.15141955835962145</v>
      </c>
      <c r="H363" s="53">
        <f>H361-H334</f>
        <v>2826</v>
      </c>
      <c r="I363" s="26">
        <f>H363/H334</f>
        <v>0.2595279640003673</v>
      </c>
      <c r="J363" s="53">
        <f>J361-J334</f>
        <v>-15240</v>
      </c>
      <c r="K363" s="26">
        <f>J363/J334</f>
        <v>-0.5629016768855729</v>
      </c>
      <c r="L363" s="53">
        <f>L361-L334</f>
        <v>-4289</v>
      </c>
      <c r="M363" s="26">
        <f>L363/L334</f>
        <v>-0.30083467770218136</v>
      </c>
      <c r="N363" s="53">
        <f>N361-N334</f>
        <v>-2713</v>
      </c>
      <c r="O363" s="26">
        <f>N363/N334</f>
        <v>-0.15194623354802575</v>
      </c>
      <c r="P363" s="53">
        <f>P361-P334</f>
        <v>-3233</v>
      </c>
      <c r="Q363" s="26">
        <f>P363/P334</f>
        <v>-0.16606739264433942</v>
      </c>
      <c r="R363" s="53">
        <f>R361-R334</f>
        <v>2688</v>
      </c>
      <c r="S363" s="26">
        <f>R363/R334</f>
        <v>0.18085177958689364</v>
      </c>
      <c r="T363" s="53">
        <f>T361-T334</f>
        <v>-3470</v>
      </c>
      <c r="U363" s="26">
        <f>T363/T334</f>
        <v>-0.16367924528301886</v>
      </c>
      <c r="V363" s="53">
        <f>V361-V334</f>
        <v>2291</v>
      </c>
      <c r="W363" s="26">
        <f>V363/V334</f>
        <v>0.14678370066632496</v>
      </c>
      <c r="X363" s="53">
        <f>X361-X334</f>
        <v>4067</v>
      </c>
      <c r="Y363" s="26">
        <f>X363/X334</f>
        <v>0.3259858929143956</v>
      </c>
      <c r="Z363" s="58">
        <f>Z361-Z334</f>
        <v>3691</v>
      </c>
      <c r="AA363" s="33">
        <f>Z363/Z334</f>
        <v>0.2831389996931574</v>
      </c>
      <c r="AB363" s="136"/>
      <c r="AC363" s="127"/>
      <c r="AD363" s="137"/>
      <c r="AE363" s="161" t="s">
        <v>30</v>
      </c>
      <c r="AF363" s="162" t="s">
        <v>31</v>
      </c>
      <c r="AG363" s="163" t="s">
        <v>32</v>
      </c>
      <c r="AH363" s="110"/>
      <c r="AI363" s="111"/>
    </row>
    <row r="364" spans="1:35" ht="27.75" customHeight="1" thickBot="1" thickTop="1">
      <c r="A364" s="167" t="s">
        <v>10</v>
      </c>
      <c r="B364" s="170" t="s">
        <v>17</v>
      </c>
      <c r="C364" s="151"/>
      <c r="D364" s="55">
        <v>6763</v>
      </c>
      <c r="E364" s="18" t="s">
        <v>25</v>
      </c>
      <c r="F364" s="55">
        <v>9045</v>
      </c>
      <c r="G364" s="18" t="s">
        <v>25</v>
      </c>
      <c r="H364" s="55">
        <v>11455</v>
      </c>
      <c r="I364" s="18" t="s">
        <v>25</v>
      </c>
      <c r="J364" s="55">
        <v>10703</v>
      </c>
      <c r="K364" s="18" t="s">
        <v>25</v>
      </c>
      <c r="L364" s="55">
        <v>9933</v>
      </c>
      <c r="M364" s="18" t="s">
        <v>25</v>
      </c>
      <c r="N364" s="55">
        <v>12086</v>
      </c>
      <c r="O364" s="18" t="s">
        <v>25</v>
      </c>
      <c r="P364" s="55">
        <v>10122</v>
      </c>
      <c r="Q364" s="18" t="s">
        <v>25</v>
      </c>
      <c r="R364" s="55">
        <v>9852</v>
      </c>
      <c r="S364" s="18" t="s">
        <v>25</v>
      </c>
      <c r="T364" s="55">
        <v>13709</v>
      </c>
      <c r="U364" s="18" t="s">
        <v>25</v>
      </c>
      <c r="V364" s="55">
        <v>8909</v>
      </c>
      <c r="W364" s="18" t="s">
        <v>25</v>
      </c>
      <c r="X364" s="55">
        <v>9494</v>
      </c>
      <c r="Y364" s="18" t="s">
        <v>25</v>
      </c>
      <c r="Z364" s="57">
        <v>7889</v>
      </c>
      <c r="AA364" s="32" t="s">
        <v>25</v>
      </c>
      <c r="AB364" s="27">
        <f>D364+F364+H364+J364+L364+N364+P364+R364+T364+V364+X364+Z364</f>
        <v>119960</v>
      </c>
      <c r="AC364" s="138"/>
      <c r="AD364" s="139"/>
      <c r="AE364" s="164">
        <v>89115</v>
      </c>
      <c r="AF364" s="165">
        <v>29341</v>
      </c>
      <c r="AG364" s="166">
        <v>1504</v>
      </c>
      <c r="AH364" s="112" t="s">
        <v>128</v>
      </c>
      <c r="AI364" s="113">
        <v>0.0138</v>
      </c>
    </row>
    <row r="365" spans="1:35" ht="27.75" customHeight="1" thickBot="1" thickTop="1">
      <c r="A365" s="167"/>
      <c r="B365" s="170"/>
      <c r="C365" s="152" t="s">
        <v>20</v>
      </c>
      <c r="D365" s="62">
        <f>D364-Z337</f>
        <v>-1506</v>
      </c>
      <c r="E365" s="25">
        <f>D365/Z337</f>
        <v>-0.1821260128189624</v>
      </c>
      <c r="F365" s="62">
        <f>F364-D364</f>
        <v>2282</v>
      </c>
      <c r="G365" s="25">
        <f>F365/D364</f>
        <v>0.3374242200207009</v>
      </c>
      <c r="H365" s="62">
        <f>H364-F364</f>
        <v>2410</v>
      </c>
      <c r="I365" s="25">
        <f>H365/F364</f>
        <v>0.2664455500276396</v>
      </c>
      <c r="J365" s="62">
        <f>J364-H364</f>
        <v>-752</v>
      </c>
      <c r="K365" s="25">
        <f>J365/H364</f>
        <v>-0.06564818856394587</v>
      </c>
      <c r="L365" s="62">
        <f>L364-J364</f>
        <v>-770</v>
      </c>
      <c r="M365" s="25">
        <f>L365/J364</f>
        <v>-0.07194244604316546</v>
      </c>
      <c r="N365" s="52">
        <f>N364-L364</f>
        <v>2153</v>
      </c>
      <c r="O365" s="28">
        <f>N365/L364</f>
        <v>0.21675224000805396</v>
      </c>
      <c r="P365" s="52">
        <f>P364-N364</f>
        <v>-1964</v>
      </c>
      <c r="Q365" s="28">
        <f>P365/N364</f>
        <v>-0.1625020685090187</v>
      </c>
      <c r="R365" s="52">
        <f>R364-P364</f>
        <v>-270</v>
      </c>
      <c r="S365" s="28">
        <f>R365/P364</f>
        <v>-0.026674570243034972</v>
      </c>
      <c r="T365" s="52">
        <f>T364-R364</f>
        <v>3857</v>
      </c>
      <c r="U365" s="28">
        <f>T365/R364</f>
        <v>0.39149411287048314</v>
      </c>
      <c r="V365" s="52">
        <f>V364-T364</f>
        <v>-4800</v>
      </c>
      <c r="W365" s="28">
        <f>V365/T364</f>
        <v>-0.35013494784448174</v>
      </c>
      <c r="X365" s="52">
        <f>X364-V364</f>
        <v>585</v>
      </c>
      <c r="Y365" s="28">
        <f>X365/V364</f>
        <v>0.06566393534627904</v>
      </c>
      <c r="Z365" s="58">
        <f>Z364-X364</f>
        <v>-1605</v>
      </c>
      <c r="AA365" s="33">
        <f>Z365/X364</f>
        <v>-0.16905413945649883</v>
      </c>
      <c r="AB365" s="155">
        <f>D364+F364+H364+J364+L364+N364+P364+R364+T364+V364+X364+Z364</f>
        <v>119960</v>
      </c>
      <c r="AC365" s="108"/>
      <c r="AD365" s="156"/>
      <c r="AE365" s="160"/>
      <c r="AF365" s="160"/>
      <c r="AG365" s="160"/>
      <c r="AH365" s="108">
        <f>AB364-AB338</f>
        <v>1631</v>
      </c>
      <c r="AI365" s="109">
        <f>AH365/AB338</f>
        <v>0.01378360334322102</v>
      </c>
    </row>
    <row r="366" spans="1:35" ht="27.75" customHeight="1" thickBot="1" thickTop="1">
      <c r="A366" s="167"/>
      <c r="B366" s="170"/>
      <c r="C366" s="149" t="s">
        <v>21</v>
      </c>
      <c r="D366" s="53">
        <f>D364-D337</f>
        <v>-1434</v>
      </c>
      <c r="E366" s="26">
        <f>D366/D337</f>
        <v>-0.17494205197023302</v>
      </c>
      <c r="F366" s="53">
        <f>F364-F337</f>
        <v>64</v>
      </c>
      <c r="G366" s="26">
        <f>F366/F337</f>
        <v>0.0071261552165683105</v>
      </c>
      <c r="H366" s="53">
        <f>H364-H337</f>
        <v>924</v>
      </c>
      <c r="I366" s="26">
        <f>H366/H337</f>
        <v>0.08774095527490267</v>
      </c>
      <c r="J366" s="53">
        <f>J364-J337</f>
        <v>7115</v>
      </c>
      <c r="K366" s="26">
        <f>J366/J337</f>
        <v>1.9829988851727982</v>
      </c>
      <c r="L366" s="53">
        <f>L364-L337</f>
        <v>492</v>
      </c>
      <c r="M366" s="26">
        <f>L366/L337</f>
        <v>0.0521131236097871</v>
      </c>
      <c r="N366" s="53">
        <f>N364-N337</f>
        <v>-1557</v>
      </c>
      <c r="O366" s="26">
        <f>N366/N337</f>
        <v>-0.1141244594297442</v>
      </c>
      <c r="P366" s="53">
        <f>P364-P337</f>
        <v>-562</v>
      </c>
      <c r="Q366" s="26">
        <f>P366/P337</f>
        <v>-0.05260202171471359</v>
      </c>
      <c r="R366" s="53">
        <f>R364-R337</f>
        <v>785</v>
      </c>
      <c r="S366" s="26">
        <f>R366/R337</f>
        <v>0.08657769934928863</v>
      </c>
      <c r="T366" s="53">
        <f>T364-T337</f>
        <v>-1373</v>
      </c>
      <c r="U366" s="26">
        <f>T366/T337</f>
        <v>-0.09103567166158334</v>
      </c>
      <c r="V366" s="53">
        <f>V364-V337</f>
        <v>-2605</v>
      </c>
      <c r="W366" s="26">
        <f>V366/V337</f>
        <v>-0.22624630884141045</v>
      </c>
      <c r="X366" s="53">
        <f>X364-X337</f>
        <v>162</v>
      </c>
      <c r="Y366" s="26">
        <f>X366/X337</f>
        <v>0.017359622803257608</v>
      </c>
      <c r="Z366" s="58">
        <f>Z364-Z337</f>
        <v>-380</v>
      </c>
      <c r="AA366" s="33">
        <f>Z366/Z337</f>
        <v>-0.04595477083081388</v>
      </c>
      <c r="AB366" s="136"/>
      <c r="AC366" s="127"/>
      <c r="AD366" s="137"/>
      <c r="AE366" s="161" t="s">
        <v>30</v>
      </c>
      <c r="AF366" s="162" t="s">
        <v>31</v>
      </c>
      <c r="AG366" s="163" t="s">
        <v>32</v>
      </c>
      <c r="AH366" s="108"/>
      <c r="AI366" s="111"/>
    </row>
    <row r="367" spans="1:35" ht="27.75" customHeight="1" thickBot="1" thickTop="1">
      <c r="A367" s="167" t="s">
        <v>11</v>
      </c>
      <c r="B367" s="170" t="s">
        <v>18</v>
      </c>
      <c r="C367" s="151"/>
      <c r="D367" s="55">
        <v>2847</v>
      </c>
      <c r="E367" s="18" t="s">
        <v>25</v>
      </c>
      <c r="F367" s="55">
        <v>2147</v>
      </c>
      <c r="G367" s="18" t="s">
        <v>25</v>
      </c>
      <c r="H367" s="55">
        <v>3346</v>
      </c>
      <c r="I367" s="18" t="s">
        <v>25</v>
      </c>
      <c r="J367" s="55">
        <v>2751</v>
      </c>
      <c r="K367" s="18" t="s">
        <v>25</v>
      </c>
      <c r="L367" s="55">
        <v>3437</v>
      </c>
      <c r="M367" s="18" t="s">
        <v>25</v>
      </c>
      <c r="N367" s="55">
        <v>4754</v>
      </c>
      <c r="O367" s="18" t="s">
        <v>25</v>
      </c>
      <c r="P367" s="55">
        <v>4037</v>
      </c>
      <c r="Q367" s="18" t="s">
        <v>25</v>
      </c>
      <c r="R367" s="55">
        <v>5057</v>
      </c>
      <c r="S367" s="18" t="s">
        <v>25</v>
      </c>
      <c r="T367" s="55">
        <v>3197</v>
      </c>
      <c r="U367" s="18" t="s">
        <v>25</v>
      </c>
      <c r="V367" s="55">
        <v>4349</v>
      </c>
      <c r="W367" s="18" t="s">
        <v>25</v>
      </c>
      <c r="X367" s="55">
        <v>4507</v>
      </c>
      <c r="Y367" s="18" t="s">
        <v>25</v>
      </c>
      <c r="Z367" s="57">
        <v>4604</v>
      </c>
      <c r="AA367" s="32" t="s">
        <v>25</v>
      </c>
      <c r="AB367" s="27">
        <f>D367+F367+H367+J367+L367+N367+P367+R367+T367+V367+X367+Z367</f>
        <v>45033</v>
      </c>
      <c r="AC367" s="138"/>
      <c r="AD367" s="139"/>
      <c r="AE367" s="164">
        <v>30429</v>
      </c>
      <c r="AF367" s="165">
        <v>14604</v>
      </c>
      <c r="AG367" s="166">
        <v>0</v>
      </c>
      <c r="AH367" s="112" t="s">
        <v>129</v>
      </c>
      <c r="AI367" s="113">
        <v>0.0973</v>
      </c>
    </row>
    <row r="368" spans="1:35" ht="27.75" customHeight="1" thickBot="1" thickTop="1">
      <c r="A368" s="167"/>
      <c r="B368" s="170"/>
      <c r="C368" s="152" t="s">
        <v>20</v>
      </c>
      <c r="D368" s="62">
        <f>D367-Z340</f>
        <v>114</v>
      </c>
      <c r="E368" s="25">
        <f>D368/Z340</f>
        <v>0.04171240395170143</v>
      </c>
      <c r="F368" s="62">
        <f>F367-D367</f>
        <v>-700</v>
      </c>
      <c r="G368" s="25">
        <f>F368/D367</f>
        <v>-0.24587284861257463</v>
      </c>
      <c r="H368" s="62">
        <f>H367-F367</f>
        <v>1199</v>
      </c>
      <c r="I368" s="25">
        <f>H368/F367</f>
        <v>0.5584536562645552</v>
      </c>
      <c r="J368" s="62">
        <f>J367-H367</f>
        <v>-595</v>
      </c>
      <c r="K368" s="25">
        <f>J368/H367</f>
        <v>-0.17782426778242677</v>
      </c>
      <c r="L368" s="62">
        <f>L367-J367</f>
        <v>686</v>
      </c>
      <c r="M368" s="25">
        <f>L368/J367</f>
        <v>0.24936386768447838</v>
      </c>
      <c r="N368" s="52">
        <f>N367-L367</f>
        <v>1317</v>
      </c>
      <c r="O368" s="28">
        <f>N368/L367</f>
        <v>0.3831830084375909</v>
      </c>
      <c r="P368" s="52">
        <f>P367-N367</f>
        <v>-717</v>
      </c>
      <c r="Q368" s="28">
        <f>P368/N367</f>
        <v>-0.15082036180058897</v>
      </c>
      <c r="R368" s="52">
        <f>R367-P367</f>
        <v>1020</v>
      </c>
      <c r="S368" s="28">
        <f>R368/P367</f>
        <v>0.2526628684666832</v>
      </c>
      <c r="T368" s="52">
        <f>T367-R367</f>
        <v>-1860</v>
      </c>
      <c r="U368" s="28">
        <f>T368/R367</f>
        <v>-0.3678070001977457</v>
      </c>
      <c r="V368" s="52">
        <f>V367-T367</f>
        <v>1152</v>
      </c>
      <c r="W368" s="28">
        <f>V368/T367</f>
        <v>0.36033781670315923</v>
      </c>
      <c r="X368" s="52">
        <f>X367-V367</f>
        <v>158</v>
      </c>
      <c r="Y368" s="28">
        <f>X368/V367</f>
        <v>0.03633019084847091</v>
      </c>
      <c r="Z368" s="58">
        <f>Z367-X367</f>
        <v>97</v>
      </c>
      <c r="AA368" s="33">
        <f>Z368/X367</f>
        <v>0.021522076769469715</v>
      </c>
      <c r="AB368" s="155">
        <f>D367+F367+H367+J367+L367+N367+P367+R367+T367+V367+X367+Z367</f>
        <v>45033</v>
      </c>
      <c r="AC368" s="108"/>
      <c r="AD368" s="156"/>
      <c r="AE368" s="160"/>
      <c r="AF368" s="160"/>
      <c r="AG368" s="160"/>
      <c r="AH368" s="108">
        <f>AB367-AB341</f>
        <v>3992</v>
      </c>
      <c r="AI368" s="109">
        <f>AH368/AB341</f>
        <v>0.09726858507346313</v>
      </c>
    </row>
    <row r="369" spans="1:35" ht="27.75" customHeight="1" thickBot="1" thickTop="1">
      <c r="A369" s="167"/>
      <c r="B369" s="170"/>
      <c r="C369" s="149" t="s">
        <v>21</v>
      </c>
      <c r="D369" s="53">
        <f>D367-D340</f>
        <v>-1253</v>
      </c>
      <c r="E369" s="26">
        <f>D369/D340</f>
        <v>-0.30560975609756097</v>
      </c>
      <c r="F369" s="53">
        <f>F367-F340</f>
        <v>-2102</v>
      </c>
      <c r="G369" s="26">
        <f>F369/F340</f>
        <v>-0.49470463638503176</v>
      </c>
      <c r="H369" s="53">
        <f>H367-H340</f>
        <v>580</v>
      </c>
      <c r="I369" s="26">
        <f>H369/H340</f>
        <v>0.2096890817064353</v>
      </c>
      <c r="J369" s="53">
        <f>J367-J340</f>
        <v>2036</v>
      </c>
      <c r="K369" s="26">
        <f>J369/J340</f>
        <v>2.8475524475524474</v>
      </c>
      <c r="L369" s="53">
        <f>L367-L340</f>
        <v>931</v>
      </c>
      <c r="M369" s="26">
        <f>L369/L340</f>
        <v>0.3715083798882682</v>
      </c>
      <c r="N369" s="53">
        <f>N367-N340</f>
        <v>2002</v>
      </c>
      <c r="O369" s="26">
        <f>N369/N340</f>
        <v>0.7274709302325582</v>
      </c>
      <c r="P369" s="53">
        <f>P367-P340</f>
        <v>1902</v>
      </c>
      <c r="Q369" s="26">
        <f>P369/P340</f>
        <v>0.8908665105386416</v>
      </c>
      <c r="R369" s="53">
        <f>R367-R340</f>
        <v>1110</v>
      </c>
      <c r="S369" s="26">
        <f>R369/R340</f>
        <v>0.28122624778312644</v>
      </c>
      <c r="T369" s="53">
        <f>T367-T340</f>
        <v>-5751</v>
      </c>
      <c r="U369" s="26">
        <f>T369/T340</f>
        <v>-0.6427134555207867</v>
      </c>
      <c r="V369" s="53">
        <f>V367-V340</f>
        <v>452</v>
      </c>
      <c r="W369" s="26">
        <f>V369/V340</f>
        <v>0.11598665640236079</v>
      </c>
      <c r="X369" s="53">
        <f>X367-X340</f>
        <v>2214</v>
      </c>
      <c r="Y369" s="26">
        <f>X369/X340</f>
        <v>0.9655473179241169</v>
      </c>
      <c r="Z369" s="58">
        <f>Z367-Z340</f>
        <v>1871</v>
      </c>
      <c r="AA369" s="33">
        <f>Z369/Z340</f>
        <v>0.6845956824002927</v>
      </c>
      <c r="AB369" s="136"/>
      <c r="AC369" s="127"/>
      <c r="AD369" s="137"/>
      <c r="AE369" s="161" t="s">
        <v>30</v>
      </c>
      <c r="AF369" s="162" t="s">
        <v>31</v>
      </c>
      <c r="AG369" s="163" t="s">
        <v>32</v>
      </c>
      <c r="AH369" s="110"/>
      <c r="AI369" s="111"/>
    </row>
    <row r="370" spans="1:35" ht="27.75" customHeight="1" thickBot="1" thickTop="1">
      <c r="A370" s="167" t="s">
        <v>12</v>
      </c>
      <c r="B370" s="170" t="s">
        <v>16</v>
      </c>
      <c r="C370" s="151"/>
      <c r="D370" s="55">
        <v>10810</v>
      </c>
      <c r="E370" s="18" t="s">
        <v>25</v>
      </c>
      <c r="F370" s="55">
        <v>8666</v>
      </c>
      <c r="G370" s="18" t="s">
        <v>25</v>
      </c>
      <c r="H370" s="55">
        <v>9934</v>
      </c>
      <c r="I370" s="18" t="s">
        <v>25</v>
      </c>
      <c r="J370" s="55">
        <v>9120</v>
      </c>
      <c r="K370" s="18" t="s">
        <v>25</v>
      </c>
      <c r="L370" s="55">
        <v>7646</v>
      </c>
      <c r="M370" s="18" t="s">
        <v>25</v>
      </c>
      <c r="N370" s="55">
        <v>8194</v>
      </c>
      <c r="O370" s="18" t="s">
        <v>25</v>
      </c>
      <c r="P370" s="55">
        <v>10598</v>
      </c>
      <c r="Q370" s="18" t="s">
        <v>25</v>
      </c>
      <c r="R370" s="55">
        <v>9157</v>
      </c>
      <c r="S370" s="18" t="s">
        <v>25</v>
      </c>
      <c r="T370" s="55">
        <v>9128</v>
      </c>
      <c r="U370" s="18" t="s">
        <v>25</v>
      </c>
      <c r="V370" s="55">
        <v>9167</v>
      </c>
      <c r="W370" s="18" t="s">
        <v>25</v>
      </c>
      <c r="X370" s="55">
        <v>8330</v>
      </c>
      <c r="Y370" s="18" t="s">
        <v>25</v>
      </c>
      <c r="Z370" s="57">
        <v>9340</v>
      </c>
      <c r="AA370" s="32" t="s">
        <v>25</v>
      </c>
      <c r="AB370" s="27">
        <f>D370+F370+H370+J370+L370+N370+P370+R370+T370+V370+X370+Z370</f>
        <v>110090</v>
      </c>
      <c r="AC370" s="138"/>
      <c r="AD370" s="139"/>
      <c r="AE370" s="164">
        <v>75933</v>
      </c>
      <c r="AF370" s="165">
        <v>32692</v>
      </c>
      <c r="AG370" s="166">
        <v>1465</v>
      </c>
      <c r="AH370" s="112" t="s">
        <v>130</v>
      </c>
      <c r="AI370" s="113">
        <v>-0.195</v>
      </c>
    </row>
    <row r="371" spans="1:35" ht="27.75" customHeight="1" thickBot="1" thickTop="1">
      <c r="A371" s="167"/>
      <c r="B371" s="170"/>
      <c r="C371" s="152" t="s">
        <v>20</v>
      </c>
      <c r="D371" s="62">
        <f>D370-Z343</f>
        <v>741</v>
      </c>
      <c r="E371" s="25">
        <f>D371/Z343</f>
        <v>0.07359221372529547</v>
      </c>
      <c r="F371" s="62">
        <f>F370-D370</f>
        <v>-2144</v>
      </c>
      <c r="G371" s="25">
        <f>F371/D370</f>
        <v>-0.19833487511563366</v>
      </c>
      <c r="H371" s="62">
        <f>H370-F370</f>
        <v>1268</v>
      </c>
      <c r="I371" s="25">
        <f>H371/F370</f>
        <v>0.14631894761135472</v>
      </c>
      <c r="J371" s="62">
        <f>J370-H370</f>
        <v>-814</v>
      </c>
      <c r="K371" s="25">
        <f>J371/H370</f>
        <v>-0.08194080934165492</v>
      </c>
      <c r="L371" s="62">
        <f>L370-J370</f>
        <v>-1474</v>
      </c>
      <c r="M371" s="25">
        <f>L371/J370</f>
        <v>-0.16162280701754386</v>
      </c>
      <c r="N371" s="52">
        <f>N370-L370</f>
        <v>548</v>
      </c>
      <c r="O371" s="28">
        <f>N371/L370</f>
        <v>0.0716714622024588</v>
      </c>
      <c r="P371" s="52">
        <f>P370-N370</f>
        <v>2404</v>
      </c>
      <c r="Q371" s="28">
        <f>P371/N370</f>
        <v>0.2933854039541128</v>
      </c>
      <c r="R371" s="52">
        <f>R370-P370</f>
        <v>-1441</v>
      </c>
      <c r="S371" s="28">
        <f>R371/P370</f>
        <v>-0.13596905076429516</v>
      </c>
      <c r="T371" s="52">
        <f>T370-R370</f>
        <v>-29</v>
      </c>
      <c r="U371" s="28">
        <f>T371/R370</f>
        <v>-0.0031669760838702633</v>
      </c>
      <c r="V371" s="52">
        <f>V370-T370</f>
        <v>39</v>
      </c>
      <c r="W371" s="28">
        <f>V371/T370</f>
        <v>0.004272567922874671</v>
      </c>
      <c r="X371" s="52">
        <f>X370-V370</f>
        <v>-837</v>
      </c>
      <c r="Y371" s="28">
        <f>X371/V370</f>
        <v>-0.0913057706992473</v>
      </c>
      <c r="Z371" s="58">
        <f>Z370-X370</f>
        <v>1010</v>
      </c>
      <c r="AA371" s="33">
        <f>Z371/X370</f>
        <v>0.1212484993997599</v>
      </c>
      <c r="AB371" s="155">
        <f>D370+F370+H370+J370+L370+N370+P370+R370+T370+V370+X370+Z370</f>
        <v>110090</v>
      </c>
      <c r="AC371" s="131"/>
      <c r="AD371" s="157"/>
      <c r="AE371" s="102"/>
      <c r="AF371" s="107"/>
      <c r="AG371" s="107"/>
      <c r="AH371" s="131">
        <f>AB370-AB344</f>
        <v>-26662</v>
      </c>
      <c r="AI371" s="109">
        <f>AH371/AB344</f>
        <v>-0.19496606996606997</v>
      </c>
    </row>
    <row r="372" spans="1:35" ht="27.75" customHeight="1" thickBot="1" thickTop="1">
      <c r="A372" s="167"/>
      <c r="B372" s="170"/>
      <c r="C372" s="149" t="s">
        <v>21</v>
      </c>
      <c r="D372" s="53">
        <f>D370-D343</f>
        <v>-2924</v>
      </c>
      <c r="E372" s="26">
        <f>D372/D343</f>
        <v>-0.2129022862967817</v>
      </c>
      <c r="F372" s="53">
        <f>F370-F343</f>
        <v>-872</v>
      </c>
      <c r="G372" s="26">
        <f>F372/F343</f>
        <v>-0.09142377856993081</v>
      </c>
      <c r="H372" s="53">
        <f>H370-H343</f>
        <v>1369</v>
      </c>
      <c r="I372" s="26">
        <f>H372/H343</f>
        <v>0.1598365440747227</v>
      </c>
      <c r="J372" s="53">
        <f>J370-J343</f>
        <v>-12529</v>
      </c>
      <c r="K372" s="26">
        <f>J372/J343</f>
        <v>-0.5787334287957874</v>
      </c>
      <c r="L372" s="53">
        <f>L370-L343</f>
        <v>-3939</v>
      </c>
      <c r="M372" s="26">
        <f>L372/L343</f>
        <v>-0.34000863185153213</v>
      </c>
      <c r="N372" s="53">
        <f>N370-N343</f>
        <v>-1832</v>
      </c>
      <c r="O372" s="26">
        <f>N372/N343</f>
        <v>-0.1827249152204269</v>
      </c>
      <c r="P372" s="53">
        <f>P370-P343</f>
        <v>-148</v>
      </c>
      <c r="Q372" s="26">
        <f>P372/P343</f>
        <v>-0.013772566536385632</v>
      </c>
      <c r="R372" s="53">
        <f>R370-R343</f>
        <v>-407</v>
      </c>
      <c r="S372" s="26">
        <f>R372/R343</f>
        <v>-0.04255541614387286</v>
      </c>
      <c r="T372" s="53">
        <f>T370-T343</f>
        <v>-2384</v>
      </c>
      <c r="U372" s="26">
        <f>T372/T343</f>
        <v>-0.207088255733148</v>
      </c>
      <c r="V372" s="53">
        <f>V370-V343</f>
        <v>-1293</v>
      </c>
      <c r="W372" s="26">
        <f>V372/V343</f>
        <v>-0.12361376673040153</v>
      </c>
      <c r="X372" s="53">
        <f>X370-X343</f>
        <v>-974</v>
      </c>
      <c r="Y372" s="26">
        <f>X372/X343</f>
        <v>-0.10468615649183147</v>
      </c>
      <c r="Z372" s="58">
        <f>Z370-Z343</f>
        <v>-729</v>
      </c>
      <c r="AA372" s="33">
        <f>Z372/Z343</f>
        <v>-0.07240043698480485</v>
      </c>
      <c r="AB372" s="143"/>
      <c r="AC372" s="115"/>
      <c r="AD372" s="144"/>
      <c r="AE372" s="107"/>
      <c r="AF372" s="107"/>
      <c r="AG372" s="107"/>
      <c r="AH372" s="115"/>
      <c r="AI372" s="107"/>
    </row>
    <row r="373" spans="1:35" ht="27.75" customHeight="1" thickBot="1">
      <c r="A373" s="171" t="s">
        <v>13</v>
      </c>
      <c r="B373" s="172"/>
      <c r="C373" s="172"/>
      <c r="D373" s="172"/>
      <c r="E373" s="172"/>
      <c r="F373" s="172"/>
      <c r="G373" s="172"/>
      <c r="H373" s="172"/>
      <c r="I373" s="172"/>
      <c r="J373" s="172"/>
      <c r="K373" s="172"/>
      <c r="L373" s="172"/>
      <c r="M373" s="172"/>
      <c r="N373" s="172"/>
      <c r="O373" s="172"/>
      <c r="P373" s="172"/>
      <c r="Q373" s="172"/>
      <c r="R373" s="172"/>
      <c r="S373" s="172"/>
      <c r="T373" s="172"/>
      <c r="U373" s="172"/>
      <c r="V373" s="172"/>
      <c r="W373" s="172"/>
      <c r="X373" s="172"/>
      <c r="Y373" s="172"/>
      <c r="Z373" s="172"/>
      <c r="AA373" s="172"/>
      <c r="AB373" s="143"/>
      <c r="AC373" s="115"/>
      <c r="AD373" s="144"/>
      <c r="AE373" s="107"/>
      <c r="AF373" s="107"/>
      <c r="AG373" s="107"/>
      <c r="AH373" s="145"/>
      <c r="AI373" s="117"/>
    </row>
    <row r="374" spans="1:35" ht="27.75" customHeight="1" thickBot="1">
      <c r="A374" s="167" t="s">
        <v>14</v>
      </c>
      <c r="B374" s="173" t="s">
        <v>15</v>
      </c>
      <c r="C374" s="4"/>
      <c r="D374" s="55">
        <v>19346</v>
      </c>
      <c r="E374" s="18" t="s">
        <v>25</v>
      </c>
      <c r="F374" s="55">
        <v>18296</v>
      </c>
      <c r="G374" s="18" t="s">
        <v>25</v>
      </c>
      <c r="H374" s="55">
        <v>18011</v>
      </c>
      <c r="I374" s="18" t="s">
        <v>25</v>
      </c>
      <c r="J374" s="55">
        <v>17080</v>
      </c>
      <c r="K374" s="18" t="s">
        <v>25</v>
      </c>
      <c r="L374" s="55">
        <v>16517</v>
      </c>
      <c r="M374" s="18" t="s">
        <v>25</v>
      </c>
      <c r="N374" s="55">
        <v>15471</v>
      </c>
      <c r="O374" s="18" t="s">
        <v>25</v>
      </c>
      <c r="P374" s="55">
        <v>15180</v>
      </c>
      <c r="Q374" s="18" t="s">
        <v>25</v>
      </c>
      <c r="R374" s="55">
        <v>15417</v>
      </c>
      <c r="S374" s="18" t="s">
        <v>25</v>
      </c>
      <c r="T374" s="55">
        <v>15633</v>
      </c>
      <c r="U374" s="18" t="s">
        <v>25</v>
      </c>
      <c r="V374" s="55">
        <v>14003</v>
      </c>
      <c r="W374" s="18" t="s">
        <v>25</v>
      </c>
      <c r="X374" s="55">
        <v>13802</v>
      </c>
      <c r="Y374" s="18" t="s">
        <v>25</v>
      </c>
      <c r="Z374" s="57">
        <v>13434</v>
      </c>
      <c r="AA374" s="32" t="s">
        <v>25</v>
      </c>
      <c r="AB374" s="125"/>
      <c r="AC374" s="115"/>
      <c r="AD374" s="144"/>
      <c r="AE374" s="117"/>
      <c r="AF374" s="116"/>
      <c r="AG374" s="117"/>
      <c r="AH374" s="109"/>
      <c r="AI374" s="117"/>
    </row>
    <row r="375" spans="1:35" ht="27.75" customHeight="1" thickBot="1" thickTop="1">
      <c r="A375" s="167"/>
      <c r="B375" s="174"/>
      <c r="C375" s="152" t="s">
        <v>20</v>
      </c>
      <c r="D375" s="62">
        <f>D374-Z347</f>
        <v>1046</v>
      </c>
      <c r="E375" s="25">
        <f>D375/Z347</f>
        <v>0.05715846994535519</v>
      </c>
      <c r="F375" s="62">
        <f>F374-D374</f>
        <v>-1050</v>
      </c>
      <c r="G375" s="25">
        <f>F375/D374</f>
        <v>-0.05427478548537165</v>
      </c>
      <c r="H375" s="62">
        <f>H374-F374</f>
        <v>-285</v>
      </c>
      <c r="I375" s="25">
        <f>H375/F374</f>
        <v>-0.015577175338871884</v>
      </c>
      <c r="J375" s="62">
        <f>J374-H374</f>
        <v>-931</v>
      </c>
      <c r="K375" s="25">
        <f>J375/H374</f>
        <v>-0.051690633501748934</v>
      </c>
      <c r="L375" s="62">
        <f>L374-J374</f>
        <v>-563</v>
      </c>
      <c r="M375" s="25">
        <f>L375/J374</f>
        <v>-0.032962529274004684</v>
      </c>
      <c r="N375" s="52">
        <f>N374-L374</f>
        <v>-1046</v>
      </c>
      <c r="O375" s="28">
        <f>N375/L374</f>
        <v>-0.06332869165102621</v>
      </c>
      <c r="P375" s="52">
        <f>P374-N374</f>
        <v>-291</v>
      </c>
      <c r="Q375" s="28">
        <f>P375/N374</f>
        <v>-0.018809385301531898</v>
      </c>
      <c r="R375" s="52">
        <f>R374-P374</f>
        <v>237</v>
      </c>
      <c r="S375" s="28">
        <f>R375/P374</f>
        <v>0.015612648221343874</v>
      </c>
      <c r="T375" s="52">
        <f>T374-R374</f>
        <v>216</v>
      </c>
      <c r="U375" s="28">
        <f>T375/R374</f>
        <v>0.014010507880910683</v>
      </c>
      <c r="V375" s="52">
        <f>V374-T374</f>
        <v>-1630</v>
      </c>
      <c r="W375" s="28">
        <f>V375/T374</f>
        <v>-0.10426661549286766</v>
      </c>
      <c r="X375" s="52">
        <f>X374-V374</f>
        <v>-201</v>
      </c>
      <c r="Y375" s="28">
        <f>X375/V374</f>
        <v>-0.014354066985645933</v>
      </c>
      <c r="Z375" s="58">
        <f>Z374-X374</f>
        <v>-368</v>
      </c>
      <c r="AA375" s="33">
        <f>Z375/X374</f>
        <v>-0.026662802492392407</v>
      </c>
      <c r="AB375" s="143"/>
      <c r="AC375" s="115"/>
      <c r="AD375" s="144"/>
      <c r="AE375" s="153"/>
      <c r="AF375" s="142"/>
      <c r="AG375" s="107"/>
      <c r="AH375" s="145"/>
      <c r="AI375" s="117"/>
    </row>
    <row r="376" spans="1:35" ht="27.75" customHeight="1" thickBot="1" thickTop="1">
      <c r="A376" s="167"/>
      <c r="B376" s="175"/>
      <c r="C376" s="149" t="s">
        <v>21</v>
      </c>
      <c r="D376" s="53">
        <f>D374-D347</f>
        <v>4652</v>
      </c>
      <c r="E376" s="26">
        <f>D376/D347</f>
        <v>0.316591806179393</v>
      </c>
      <c r="F376" s="53">
        <f>F374-F347</f>
        <v>2444</v>
      </c>
      <c r="G376" s="26">
        <f>F376/F347</f>
        <v>0.15417612919505425</v>
      </c>
      <c r="H376" s="53">
        <f>H374-H347</f>
        <v>2872</v>
      </c>
      <c r="I376" s="26">
        <f>H376/H347</f>
        <v>0.18970869938569257</v>
      </c>
      <c r="J376" s="53">
        <f>J374-J347</f>
        <v>1120</v>
      </c>
      <c r="K376" s="26">
        <f>J376/J347</f>
        <v>0.07017543859649122</v>
      </c>
      <c r="L376" s="53">
        <f>L374-L347</f>
        <v>-6285</v>
      </c>
      <c r="M376" s="26">
        <f>L376/L347</f>
        <v>-0.27563371634067185</v>
      </c>
      <c r="N376" s="53">
        <f>N374-N347</f>
        <v>-7012</v>
      </c>
      <c r="O376" s="26">
        <f>N376/N347</f>
        <v>-0.3118800871769782</v>
      </c>
      <c r="P376" s="53">
        <f>P374-P347</f>
        <v>-4858</v>
      </c>
      <c r="Q376" s="26">
        <f>P376/P347</f>
        <v>-0.2424393652061084</v>
      </c>
      <c r="R376" s="53">
        <f>R374-R347</f>
        <v>-3669</v>
      </c>
      <c r="S376" s="26">
        <f>R376/R347</f>
        <v>-0.1922351461804464</v>
      </c>
      <c r="T376" s="53">
        <f>T374-T347</f>
        <v>-2745</v>
      </c>
      <c r="U376" s="26">
        <f>T376/T347</f>
        <v>-0.1493633692458374</v>
      </c>
      <c r="V376" s="53">
        <f>V374-V347</f>
        <v>-3314</v>
      </c>
      <c r="W376" s="26">
        <f>V376/V347</f>
        <v>-0.19137263960270254</v>
      </c>
      <c r="X376" s="53">
        <f>X374-X347</f>
        <v>-4146</v>
      </c>
      <c r="Y376" s="26">
        <f>X376/X347</f>
        <v>-0.2310006685981725</v>
      </c>
      <c r="Z376" s="58">
        <f>Z374-Z347</f>
        <v>-4866</v>
      </c>
      <c r="AA376" s="33">
        <f>Z376/Z347</f>
        <v>-0.2659016393442623</v>
      </c>
      <c r="AB376" s="143"/>
      <c r="AC376" s="115"/>
      <c r="AD376" s="144"/>
      <c r="AE376" s="107"/>
      <c r="AF376" s="154"/>
      <c r="AG376" s="107"/>
      <c r="AH376" s="145"/>
      <c r="AI376" s="117"/>
    </row>
    <row r="379" spans="1:33" ht="35.25" customHeight="1">
      <c r="A379" s="188" t="s">
        <v>132</v>
      </c>
      <c r="B379" s="188"/>
      <c r="C379" s="188"/>
      <c r="D379" s="188"/>
      <c r="E379" s="188"/>
      <c r="F379" s="188"/>
      <c r="G379" s="188"/>
      <c r="H379" s="188"/>
      <c r="I379" s="188"/>
      <c r="J379" s="188"/>
      <c r="K379" s="188"/>
      <c r="L379" s="189"/>
      <c r="M379" s="189"/>
      <c r="N379" s="189"/>
      <c r="O379" s="189"/>
      <c r="P379" s="189"/>
      <c r="Q379" s="189"/>
      <c r="R379" s="189"/>
      <c r="S379" s="189"/>
      <c r="T379" s="189"/>
      <c r="U379" s="189"/>
      <c r="V379" s="189"/>
      <c r="W379" s="189"/>
      <c r="X379" s="189"/>
      <c r="Y379" s="189"/>
      <c r="Z379" s="189"/>
      <c r="AA379" s="189"/>
      <c r="AB379" s="189"/>
      <c r="AC379" s="189"/>
      <c r="AD379" s="189"/>
      <c r="AE379" s="190"/>
      <c r="AF379" s="190"/>
      <c r="AG379" s="190"/>
    </row>
    <row r="380" ht="13.5" thickBot="1"/>
    <row r="381" spans="1:35" ht="21.75" customHeight="1" thickBot="1">
      <c r="A381" s="191" t="s">
        <v>42</v>
      </c>
      <c r="B381" s="192" t="s">
        <v>58</v>
      </c>
      <c r="C381" s="194"/>
      <c r="D381" s="171" t="s">
        <v>131</v>
      </c>
      <c r="E381" s="195"/>
      <c r="F381" s="195"/>
      <c r="G381" s="195"/>
      <c r="H381" s="195"/>
      <c r="I381" s="195"/>
      <c r="J381" s="195"/>
      <c r="K381" s="195"/>
      <c r="L381" s="195"/>
      <c r="M381" s="195"/>
      <c r="N381" s="195"/>
      <c r="O381" s="195"/>
      <c r="P381" s="195"/>
      <c r="Q381" s="195"/>
      <c r="R381" s="195"/>
      <c r="S381" s="195"/>
      <c r="T381" s="195"/>
      <c r="U381" s="195"/>
      <c r="V381" s="195"/>
      <c r="W381" s="195"/>
      <c r="X381" s="195"/>
      <c r="Y381" s="195"/>
      <c r="Z381" s="195"/>
      <c r="AA381" s="196"/>
      <c r="AB381" s="176" t="s">
        <v>22</v>
      </c>
      <c r="AC381" s="181" t="s">
        <v>23</v>
      </c>
      <c r="AD381" s="206"/>
      <c r="AE381" s="208" t="s">
        <v>22</v>
      </c>
      <c r="AF381" s="209"/>
      <c r="AG381" s="209"/>
      <c r="AH381" s="181" t="s">
        <v>23</v>
      </c>
      <c r="AI381" s="182"/>
    </row>
    <row r="382" spans="1:35" ht="21.75" customHeight="1" thickBot="1" thickTop="1">
      <c r="A382" s="191"/>
      <c r="B382" s="193"/>
      <c r="C382" s="167"/>
      <c r="D382" s="168" t="s">
        <v>4</v>
      </c>
      <c r="E382" s="169"/>
      <c r="F382" s="168" t="s">
        <v>5</v>
      </c>
      <c r="G382" s="169"/>
      <c r="H382" s="168" t="s">
        <v>26</v>
      </c>
      <c r="I382" s="169"/>
      <c r="J382" s="168" t="s">
        <v>27</v>
      </c>
      <c r="K382" s="169"/>
      <c r="L382" s="168" t="s">
        <v>28</v>
      </c>
      <c r="M382" s="169"/>
      <c r="N382" s="168" t="s">
        <v>29</v>
      </c>
      <c r="O382" s="169"/>
      <c r="P382" s="168" t="s">
        <v>33</v>
      </c>
      <c r="Q382" s="169"/>
      <c r="R382" s="168" t="s">
        <v>35</v>
      </c>
      <c r="S382" s="169"/>
      <c r="T382" s="168" t="s">
        <v>40</v>
      </c>
      <c r="U382" s="169"/>
      <c r="V382" s="168" t="s">
        <v>41</v>
      </c>
      <c r="W382" s="169"/>
      <c r="X382" s="168" t="s">
        <v>44</v>
      </c>
      <c r="Y382" s="169"/>
      <c r="Z382" s="210" t="s">
        <v>45</v>
      </c>
      <c r="AA382" s="211"/>
      <c r="AB382" s="177"/>
      <c r="AC382" s="183"/>
      <c r="AD382" s="207"/>
      <c r="AE382" s="208"/>
      <c r="AF382" s="209"/>
      <c r="AG382" s="209"/>
      <c r="AH382" s="183"/>
      <c r="AI382" s="184"/>
    </row>
    <row r="383" spans="1:35" ht="21" customHeight="1" thickBot="1" thickTop="1">
      <c r="A383" s="2"/>
      <c r="B383" s="1"/>
      <c r="C383" s="203" t="s">
        <v>34</v>
      </c>
      <c r="D383" s="204"/>
      <c r="E383" s="204"/>
      <c r="F383" s="204"/>
      <c r="G383" s="204"/>
      <c r="H383" s="204"/>
      <c r="I383" s="204"/>
      <c r="J383" s="204"/>
      <c r="K383" s="204"/>
      <c r="L383" s="204"/>
      <c r="M383" s="204"/>
      <c r="N383" s="204"/>
      <c r="O383" s="204"/>
      <c r="P383" s="204"/>
      <c r="Q383" s="204"/>
      <c r="R383" s="204"/>
      <c r="S383" s="204"/>
      <c r="T383" s="204"/>
      <c r="U383" s="204"/>
      <c r="V383" s="204"/>
      <c r="W383" s="204"/>
      <c r="X383" s="204"/>
      <c r="Y383" s="204"/>
      <c r="Z383" s="204"/>
      <c r="AA383" s="205"/>
      <c r="AB383" s="178"/>
      <c r="AC383" s="19" t="s">
        <v>24</v>
      </c>
      <c r="AD383" s="68" t="s">
        <v>25</v>
      </c>
      <c r="AH383" s="19" t="s">
        <v>24</v>
      </c>
      <c r="AI383" s="20" t="s">
        <v>25</v>
      </c>
    </row>
    <row r="384" spans="1:35" ht="13.5" thickBot="1">
      <c r="A384" s="185"/>
      <c r="B384" s="186"/>
      <c r="C384" s="186"/>
      <c r="D384" s="186"/>
      <c r="E384" s="186"/>
      <c r="F384" s="186"/>
      <c r="G384" s="186"/>
      <c r="H384" s="186"/>
      <c r="I384" s="186"/>
      <c r="J384" s="186"/>
      <c r="K384" s="186"/>
      <c r="L384" s="186"/>
      <c r="M384" s="186"/>
      <c r="N384" s="186"/>
      <c r="O384" s="186"/>
      <c r="P384" s="186"/>
      <c r="Q384" s="186"/>
      <c r="R384" s="186"/>
      <c r="S384" s="186"/>
      <c r="T384" s="186"/>
      <c r="U384" s="186"/>
      <c r="V384" s="186"/>
      <c r="W384" s="186"/>
      <c r="X384" s="186"/>
      <c r="Y384" s="186"/>
      <c r="Z384" s="186"/>
      <c r="AA384" s="187"/>
      <c r="AB384" s="197" t="s">
        <v>6</v>
      </c>
      <c r="AC384" s="198"/>
      <c r="AD384" s="199"/>
      <c r="AE384" s="67" t="s">
        <v>30</v>
      </c>
      <c r="AF384" s="37" t="s">
        <v>31</v>
      </c>
      <c r="AG384" s="38" t="s">
        <v>32</v>
      </c>
      <c r="AH384" s="179"/>
      <c r="AI384" s="180"/>
    </row>
    <row r="385" spans="1:35" ht="27.75" customHeight="1" thickBot="1" thickTop="1">
      <c r="A385" s="167" t="s">
        <v>7</v>
      </c>
      <c r="B385" s="173" t="s">
        <v>8</v>
      </c>
      <c r="C385" s="6"/>
      <c r="D385" s="51">
        <v>377126</v>
      </c>
      <c r="E385" s="17" t="s">
        <v>25</v>
      </c>
      <c r="F385" s="51">
        <v>375689</v>
      </c>
      <c r="G385" s="17" t="s">
        <v>25</v>
      </c>
      <c r="H385" s="51">
        <v>371982</v>
      </c>
      <c r="I385" s="17" t="s">
        <v>25</v>
      </c>
      <c r="J385" s="51">
        <v>365878</v>
      </c>
      <c r="K385" s="17" t="s">
        <v>25</v>
      </c>
      <c r="L385" s="51">
        <v>360511</v>
      </c>
      <c r="M385" s="17" t="s">
        <v>25</v>
      </c>
      <c r="N385" s="51">
        <v>359607</v>
      </c>
      <c r="O385" s="17" t="s">
        <v>25</v>
      </c>
      <c r="P385" s="51">
        <v>361774</v>
      </c>
      <c r="Q385" s="17" t="s">
        <v>25</v>
      </c>
      <c r="R385" s="51">
        <v>360434</v>
      </c>
      <c r="S385" s="17" t="s">
        <v>25</v>
      </c>
      <c r="T385" s="51">
        <v>356531</v>
      </c>
      <c r="U385" s="17" t="s">
        <v>25</v>
      </c>
      <c r="V385" s="51">
        <v>357312</v>
      </c>
      <c r="W385" s="17" t="s">
        <v>25</v>
      </c>
      <c r="X385" s="51">
        <v>354700</v>
      </c>
      <c r="Y385" s="17" t="s">
        <v>25</v>
      </c>
      <c r="Z385" s="57">
        <v>354323</v>
      </c>
      <c r="AA385" s="32" t="s">
        <v>25</v>
      </c>
      <c r="AB385" s="200"/>
      <c r="AC385" s="201"/>
      <c r="AD385" s="202"/>
      <c r="AE385" s="102"/>
      <c r="AF385" s="107"/>
      <c r="AG385" s="107"/>
      <c r="AH385" s="146"/>
      <c r="AI385" s="147"/>
    </row>
    <row r="386" spans="1:36" ht="27.75" customHeight="1" thickBot="1" thickTop="1">
      <c r="A386" s="167"/>
      <c r="B386" s="174"/>
      <c r="C386" s="148" t="s">
        <v>20</v>
      </c>
      <c r="D386" s="62">
        <f>D385-Z358</f>
        <v>1322</v>
      </c>
      <c r="E386" s="25">
        <f>D386/Z358</f>
        <v>0.0035177911890240656</v>
      </c>
      <c r="F386" s="62">
        <f>F385-D385</f>
        <v>-1437</v>
      </c>
      <c r="G386" s="25">
        <f>F386/D385</f>
        <v>-0.0038103975859527053</v>
      </c>
      <c r="H386" s="62">
        <f>H385-F385</f>
        <v>-3707</v>
      </c>
      <c r="I386" s="25">
        <f>H386/F385</f>
        <v>-0.009867203990534723</v>
      </c>
      <c r="J386" s="62">
        <f>J385-H385</f>
        <v>-6104</v>
      </c>
      <c r="K386" s="25">
        <f>J386/H385</f>
        <v>-0.016409396153577324</v>
      </c>
      <c r="L386" s="62">
        <f>L385-J385</f>
        <v>-5367</v>
      </c>
      <c r="M386" s="25">
        <f>L386/J385</f>
        <v>-0.014668824034240921</v>
      </c>
      <c r="N386" s="52">
        <f>N385-L385</f>
        <v>-904</v>
      </c>
      <c r="O386" s="28">
        <f>N386/L385</f>
        <v>-0.002507551780666887</v>
      </c>
      <c r="P386" s="52">
        <f>P385-N385</f>
        <v>2167</v>
      </c>
      <c r="Q386" s="28">
        <f>P386/N385</f>
        <v>0.006026022852725336</v>
      </c>
      <c r="R386" s="52">
        <f>R385-P385</f>
        <v>-1340</v>
      </c>
      <c r="S386" s="28">
        <f>R386/P385</f>
        <v>-0.0037039698817493793</v>
      </c>
      <c r="T386" s="52">
        <f>T385-R385</f>
        <v>-3903</v>
      </c>
      <c r="U386" s="28">
        <f>T386/R385</f>
        <v>-0.010828612173102426</v>
      </c>
      <c r="V386" s="52">
        <f>V385-T385</f>
        <v>781</v>
      </c>
      <c r="W386" s="28">
        <f>V386/T385</f>
        <v>0.0021905528551514454</v>
      </c>
      <c r="X386" s="52">
        <f>X385-V385</f>
        <v>-2612</v>
      </c>
      <c r="Y386" s="28">
        <f>X386/V385</f>
        <v>-0.007310137918681713</v>
      </c>
      <c r="Z386" s="58">
        <f>Z385-X385</f>
        <v>-377</v>
      </c>
      <c r="AA386" s="33">
        <f>Z386/X385</f>
        <v>-0.0010628700310121228</v>
      </c>
      <c r="AB386" s="125"/>
      <c r="AC386" s="115"/>
      <c r="AD386" s="144"/>
      <c r="AE386" s="107"/>
      <c r="AF386" s="107"/>
      <c r="AG386" s="107"/>
      <c r="AH386" s="115"/>
      <c r="AI386" s="107"/>
      <c r="AJ386" s="107"/>
    </row>
    <row r="387" spans="1:36" ht="27.75" customHeight="1" thickBot="1" thickTop="1">
      <c r="A387" s="167"/>
      <c r="B387" s="175"/>
      <c r="C387" s="149" t="s">
        <v>21</v>
      </c>
      <c r="D387" s="53">
        <f>D385-D358</f>
        <v>-37901</v>
      </c>
      <c r="E387" s="26">
        <f>D387/D358</f>
        <v>-0.09132176942704932</v>
      </c>
      <c r="F387" s="53">
        <f>F385-F358</f>
        <v>-35087</v>
      </c>
      <c r="G387" s="26">
        <f>F387/F358</f>
        <v>-0.08541638265137204</v>
      </c>
      <c r="H387" s="53">
        <f>H385-H358</f>
        <v>-34736</v>
      </c>
      <c r="I387" s="26">
        <f>H387/H358</f>
        <v>-0.08540561273413028</v>
      </c>
      <c r="J387" s="53">
        <f>J385-J358</f>
        <v>-36268</v>
      </c>
      <c r="K387" s="26">
        <f>J387/J358</f>
        <v>-0.09018615129828471</v>
      </c>
      <c r="L387" s="53">
        <f>L385-L358</f>
        <v>-35488</v>
      </c>
      <c r="M387" s="26">
        <f>L387/L358</f>
        <v>-0.08961638792017151</v>
      </c>
      <c r="N387" s="53">
        <f>N385-N358</f>
        <v>-34174</v>
      </c>
      <c r="O387" s="26">
        <f>N387/N358</f>
        <v>-0.08678427857108392</v>
      </c>
      <c r="P387" s="53">
        <f>P385-P358</f>
        <v>-33609</v>
      </c>
      <c r="Q387" s="26">
        <f>P387/P358</f>
        <v>-0.08500365468419228</v>
      </c>
      <c r="R387" s="53">
        <f>R385-R358</f>
        <v>-32117</v>
      </c>
      <c r="S387" s="26">
        <f>R387/R358</f>
        <v>-0.08181612070788254</v>
      </c>
      <c r="T387" s="53">
        <f>T385-T358</f>
        <v>-27678</v>
      </c>
      <c r="U387" s="26">
        <f>T387/T358</f>
        <v>-0.07203891631898264</v>
      </c>
      <c r="V387" s="53">
        <f>V385-V358</f>
        <v>-25036</v>
      </c>
      <c r="W387" s="26">
        <f>V387/V358</f>
        <v>-0.06547961542887631</v>
      </c>
      <c r="X387" s="53">
        <f>X385-X358</f>
        <v>-23379</v>
      </c>
      <c r="Y387" s="26">
        <f>X387/X358</f>
        <v>-0.06183628289325776</v>
      </c>
      <c r="Z387" s="58">
        <f>Z385-Z358</f>
        <v>-21481</v>
      </c>
      <c r="AA387" s="33">
        <f>Z387/Z358</f>
        <v>-0.05716011537929346</v>
      </c>
      <c r="AB387" s="143"/>
      <c r="AC387" s="29"/>
      <c r="AD387" s="144"/>
      <c r="AE387" s="75" t="s">
        <v>30</v>
      </c>
      <c r="AF387" s="76" t="s">
        <v>31</v>
      </c>
      <c r="AG387" s="77" t="s">
        <v>32</v>
      </c>
      <c r="AH387" s="29"/>
      <c r="AI387" s="107"/>
      <c r="AJ387" s="107"/>
    </row>
    <row r="388" spans="1:36" ht="27.75" customHeight="1" thickBot="1" thickTop="1">
      <c r="A388" s="167" t="s">
        <v>9</v>
      </c>
      <c r="B388" s="170" t="s">
        <v>19</v>
      </c>
      <c r="C388" s="150"/>
      <c r="D388" s="54">
        <v>17765</v>
      </c>
      <c r="E388" s="18" t="s">
        <v>25</v>
      </c>
      <c r="F388" s="54">
        <v>16794</v>
      </c>
      <c r="G388" s="18" t="s">
        <v>25</v>
      </c>
      <c r="H388" s="54">
        <v>17134</v>
      </c>
      <c r="I388" s="18" t="s">
        <v>25</v>
      </c>
      <c r="J388" s="54">
        <v>15492</v>
      </c>
      <c r="K388" s="18" t="s">
        <v>25</v>
      </c>
      <c r="L388" s="54">
        <v>14798</v>
      </c>
      <c r="M388" s="18" t="s">
        <v>25</v>
      </c>
      <c r="N388" s="54">
        <v>20082</v>
      </c>
      <c r="O388" s="18" t="s">
        <v>25</v>
      </c>
      <c r="P388" s="54">
        <v>20438</v>
      </c>
      <c r="Q388" s="18" t="s">
        <v>25</v>
      </c>
      <c r="R388" s="54">
        <v>18746</v>
      </c>
      <c r="S388" s="18" t="s">
        <v>25</v>
      </c>
      <c r="T388" s="54">
        <v>21878</v>
      </c>
      <c r="U388" s="18" t="s">
        <v>25</v>
      </c>
      <c r="V388" s="54">
        <v>19572</v>
      </c>
      <c r="W388" s="18" t="s">
        <v>25</v>
      </c>
      <c r="X388" s="54">
        <v>17456</v>
      </c>
      <c r="Y388" s="18" t="s">
        <v>25</v>
      </c>
      <c r="Z388" s="57">
        <v>17283</v>
      </c>
      <c r="AA388" s="32" t="s">
        <v>25</v>
      </c>
      <c r="AB388" s="27">
        <f>D388+F388+H388+J388+L388+N388+P388+R388+T388+V388+X388+Z388</f>
        <v>217438</v>
      </c>
      <c r="AC388" s="138"/>
      <c r="AD388" s="139"/>
      <c r="AE388" s="158">
        <v>171836</v>
      </c>
      <c r="AF388" s="158">
        <v>43182</v>
      </c>
      <c r="AG388" s="159">
        <v>2420</v>
      </c>
      <c r="AH388" s="112" t="s">
        <v>133</v>
      </c>
      <c r="AI388" s="113">
        <v>0.2508</v>
      </c>
      <c r="AJ388" s="107"/>
    </row>
    <row r="389" spans="1:36" ht="27.75" customHeight="1" thickBot="1" thickTop="1">
      <c r="A389" s="167"/>
      <c r="B389" s="170"/>
      <c r="C389" s="148" t="s">
        <v>20</v>
      </c>
      <c r="D389" s="62">
        <f>D388-Z361</f>
        <v>1038</v>
      </c>
      <c r="E389" s="25">
        <f>D389/Z361</f>
        <v>0.06205535959825432</v>
      </c>
      <c r="F389" s="62">
        <f>F388-D388</f>
        <v>-971</v>
      </c>
      <c r="G389" s="25">
        <f>F389/D388</f>
        <v>-0.05465803546298902</v>
      </c>
      <c r="H389" s="62">
        <f>H388-F388</f>
        <v>340</v>
      </c>
      <c r="I389" s="25">
        <f>H389/F388</f>
        <v>0.020245325711563653</v>
      </c>
      <c r="J389" s="62">
        <f>J388-H388</f>
        <v>-1642</v>
      </c>
      <c r="K389" s="25">
        <f>J389/H388</f>
        <v>-0.09583284697093498</v>
      </c>
      <c r="L389" s="62">
        <f>L388-J388</f>
        <v>-694</v>
      </c>
      <c r="M389" s="25">
        <f>L389/J388</f>
        <v>-0.04479731474309321</v>
      </c>
      <c r="N389" s="52">
        <f>N388-L388</f>
        <v>5284</v>
      </c>
      <c r="O389" s="28">
        <f>N389/L388</f>
        <v>0.35707528044330317</v>
      </c>
      <c r="P389" s="52">
        <f>P388-N388</f>
        <v>356</v>
      </c>
      <c r="Q389" s="28">
        <f>P389/N388</f>
        <v>0.017727317996215516</v>
      </c>
      <c r="R389" s="52">
        <f>R388-P388</f>
        <v>-1692</v>
      </c>
      <c r="S389" s="28">
        <f>R389/P388</f>
        <v>-0.08278696545650259</v>
      </c>
      <c r="T389" s="52">
        <f>T388-R388</f>
        <v>3132</v>
      </c>
      <c r="U389" s="28">
        <f>T389/R388</f>
        <v>0.16707564280379814</v>
      </c>
      <c r="V389" s="52">
        <f>V388-T388</f>
        <v>-2306</v>
      </c>
      <c r="W389" s="28">
        <f>V389/T388</f>
        <v>-0.10540268763141054</v>
      </c>
      <c r="X389" s="52">
        <f>X388-V388</f>
        <v>-2116</v>
      </c>
      <c r="Y389" s="28">
        <f>X389/V388</f>
        <v>-0.10811363171878194</v>
      </c>
      <c r="Z389" s="58">
        <f>Z388-X388</f>
        <v>-173</v>
      </c>
      <c r="AA389" s="33">
        <f>Z389/X388</f>
        <v>-0.009910632447296059</v>
      </c>
      <c r="AB389" s="155">
        <f>D388+F388+H388+J388+L388+N388+P388+R388+T388+V388+X388</f>
        <v>200155</v>
      </c>
      <c r="AC389" s="108"/>
      <c r="AD389" s="156"/>
      <c r="AE389" s="160"/>
      <c r="AF389" s="160"/>
      <c r="AG389" s="160"/>
      <c r="AH389" s="108">
        <f>AB388-AB362</f>
        <v>38098</v>
      </c>
      <c r="AI389" s="109">
        <f>AH389/AB362</f>
        <v>0.21243448198951712</v>
      </c>
      <c r="AJ389" s="107"/>
    </row>
    <row r="390" spans="1:36" ht="27.75" customHeight="1" thickBot="1" thickTop="1">
      <c r="A390" s="167"/>
      <c r="B390" s="170"/>
      <c r="C390" s="149" t="s">
        <v>21</v>
      </c>
      <c r="D390" s="53">
        <f>D388-D361</f>
        <v>3605</v>
      </c>
      <c r="E390" s="26">
        <f>D390/D361</f>
        <v>0.254590395480226</v>
      </c>
      <c r="F390" s="53">
        <f>F388-F361</f>
        <v>4958</v>
      </c>
      <c r="G390" s="26">
        <f>F390/F361</f>
        <v>0.41889151740452857</v>
      </c>
      <c r="H390" s="53">
        <f>H388-H361</f>
        <v>3419</v>
      </c>
      <c r="I390" s="26">
        <f>H390/H361</f>
        <v>0.24928909952606634</v>
      </c>
      <c r="J390" s="53">
        <f>J388-J361</f>
        <v>3658</v>
      </c>
      <c r="K390" s="26">
        <f>J390/J361</f>
        <v>0.3091093459523407</v>
      </c>
      <c r="L390" s="53">
        <f>L388-L361</f>
        <v>4830</v>
      </c>
      <c r="M390" s="26">
        <f>L390/L361</f>
        <v>0.4845505617977528</v>
      </c>
      <c r="N390" s="53">
        <f>N388-N361</f>
        <v>4940</v>
      </c>
      <c r="O390" s="26">
        <f>N390/N361</f>
        <v>0.32624488178576144</v>
      </c>
      <c r="P390" s="53">
        <f>P388-P361</f>
        <v>4203</v>
      </c>
      <c r="Q390" s="26">
        <f>P390/P361</f>
        <v>0.2588851247305205</v>
      </c>
      <c r="R390" s="53">
        <f>R388-R361</f>
        <v>1195</v>
      </c>
      <c r="S390" s="26">
        <f>R390/R361</f>
        <v>0.06808728847359125</v>
      </c>
      <c r="T390" s="53">
        <f>T388-T361</f>
        <v>4148</v>
      </c>
      <c r="U390" s="26">
        <f>T390/T361</f>
        <v>0.23395375070501975</v>
      </c>
      <c r="V390" s="53">
        <f>V388-V361</f>
        <v>1673</v>
      </c>
      <c r="W390" s="26">
        <f>V390/V361</f>
        <v>0.09346890887759093</v>
      </c>
      <c r="X390" s="53">
        <f>X388-X361</f>
        <v>913</v>
      </c>
      <c r="Y390" s="26">
        <f>X390/X361</f>
        <v>0.0551895061355256</v>
      </c>
      <c r="Z390" s="58">
        <f>Z388-Z361</f>
        <v>556</v>
      </c>
      <c r="AA390" s="33">
        <f>Z390/Z361</f>
        <v>0.033239672385962815</v>
      </c>
      <c r="AB390" s="136"/>
      <c r="AC390" s="127"/>
      <c r="AD390" s="137"/>
      <c r="AE390" s="161" t="s">
        <v>30</v>
      </c>
      <c r="AF390" s="162" t="s">
        <v>31</v>
      </c>
      <c r="AG390" s="163" t="s">
        <v>32</v>
      </c>
      <c r="AH390" s="110"/>
      <c r="AI390" s="111"/>
      <c r="AJ390" s="107"/>
    </row>
    <row r="391" spans="1:36" ht="27.75" customHeight="1" thickBot="1" thickTop="1">
      <c r="A391" s="167" t="s">
        <v>10</v>
      </c>
      <c r="B391" s="170" t="s">
        <v>17</v>
      </c>
      <c r="C391" s="151"/>
      <c r="D391" s="55">
        <v>7333</v>
      </c>
      <c r="E391" s="18" t="s">
        <v>25</v>
      </c>
      <c r="F391" s="55">
        <v>8424</v>
      </c>
      <c r="G391" s="18" t="s">
        <v>25</v>
      </c>
      <c r="H391" s="55">
        <v>10506</v>
      </c>
      <c r="I391" s="18" t="s">
        <v>25</v>
      </c>
      <c r="J391" s="55">
        <v>10618</v>
      </c>
      <c r="K391" s="18" t="s">
        <v>25</v>
      </c>
      <c r="L391" s="55">
        <v>9764</v>
      </c>
      <c r="M391" s="18" t="s">
        <v>25</v>
      </c>
      <c r="N391" s="55">
        <v>9765</v>
      </c>
      <c r="O391" s="18" t="s">
        <v>25</v>
      </c>
      <c r="P391" s="55">
        <v>8759</v>
      </c>
      <c r="Q391" s="18" t="s">
        <v>25</v>
      </c>
      <c r="R391" s="55">
        <v>8850</v>
      </c>
      <c r="S391" s="18" t="s">
        <v>25</v>
      </c>
      <c r="T391" s="55">
        <v>14349</v>
      </c>
      <c r="U391" s="18" t="s">
        <v>25</v>
      </c>
      <c r="V391" s="55">
        <v>8919</v>
      </c>
      <c r="W391" s="18" t="s">
        <v>25</v>
      </c>
      <c r="X391" s="55">
        <v>8662</v>
      </c>
      <c r="Y391" s="18" t="s">
        <v>25</v>
      </c>
      <c r="Z391" s="57">
        <v>6810</v>
      </c>
      <c r="AA391" s="32" t="s">
        <v>25</v>
      </c>
      <c r="AB391" s="27">
        <f>D391+F391+H391+J391+L391+N391+P391+R391+T391+V391+X391+Z391</f>
        <v>112759</v>
      </c>
      <c r="AC391" s="138"/>
      <c r="AD391" s="139"/>
      <c r="AE391" s="164">
        <v>83839</v>
      </c>
      <c r="AF391" s="165">
        <v>27569</v>
      </c>
      <c r="AG391" s="166">
        <v>1351</v>
      </c>
      <c r="AH391" s="112" t="s">
        <v>134</v>
      </c>
      <c r="AI391" s="113">
        <v>-0.0516</v>
      </c>
      <c r="AJ391" s="107"/>
    </row>
    <row r="392" spans="1:36" ht="27.75" customHeight="1" thickBot="1" thickTop="1">
      <c r="A392" s="167"/>
      <c r="B392" s="170"/>
      <c r="C392" s="152" t="s">
        <v>20</v>
      </c>
      <c r="D392" s="62">
        <f>D391-Z364</f>
        <v>-556</v>
      </c>
      <c r="E392" s="25">
        <f>D392/Z364</f>
        <v>-0.07047788059323108</v>
      </c>
      <c r="F392" s="62">
        <f>F391-D391</f>
        <v>1091</v>
      </c>
      <c r="G392" s="25">
        <f>F392/D391</f>
        <v>0.14877948997681711</v>
      </c>
      <c r="H392" s="62">
        <f>H391-F391</f>
        <v>2082</v>
      </c>
      <c r="I392" s="25">
        <f>H392/F391</f>
        <v>0.24715099715099714</v>
      </c>
      <c r="J392" s="62">
        <f>J391-H391</f>
        <v>112</v>
      </c>
      <c r="K392" s="25">
        <f>J392/H391</f>
        <v>0.01066057490957548</v>
      </c>
      <c r="L392" s="62">
        <f>L391-J391</f>
        <v>-854</v>
      </c>
      <c r="M392" s="25">
        <f>L392/J391</f>
        <v>-0.08042945940855152</v>
      </c>
      <c r="N392" s="52">
        <f>N391-L391</f>
        <v>1</v>
      </c>
      <c r="O392" s="28">
        <f>N392/L391</f>
        <v>0.00010241704219582139</v>
      </c>
      <c r="P392" s="52">
        <f>P391-N391</f>
        <v>-1006</v>
      </c>
      <c r="Q392" s="28">
        <f>P392/N391</f>
        <v>-0.103020993343574</v>
      </c>
      <c r="R392" s="52">
        <f>R391-P391</f>
        <v>91</v>
      </c>
      <c r="S392" s="28">
        <f>R392/P391</f>
        <v>0.010389313848612856</v>
      </c>
      <c r="T392" s="52">
        <f>T391-R391</f>
        <v>5499</v>
      </c>
      <c r="U392" s="28">
        <f>T392/R391</f>
        <v>0.6213559322033898</v>
      </c>
      <c r="V392" s="52">
        <f>V391-T391</f>
        <v>-5430</v>
      </c>
      <c r="W392" s="28">
        <f>V392/T391</f>
        <v>-0.37842358352498434</v>
      </c>
      <c r="X392" s="52">
        <f>X391-V391</f>
        <v>-257</v>
      </c>
      <c r="Y392" s="28">
        <f>X392/V391</f>
        <v>-0.028814889561610046</v>
      </c>
      <c r="Z392" s="58">
        <f>Z391-X391</f>
        <v>-1852</v>
      </c>
      <c r="AA392" s="33">
        <f>Z392/X391</f>
        <v>-0.21380743477256983</v>
      </c>
      <c r="AB392" s="155">
        <f>D391+F391+H391+J391+L391+N391+P391+R391+T391+V391+X391</f>
        <v>105949</v>
      </c>
      <c r="AC392" s="108"/>
      <c r="AD392" s="156"/>
      <c r="AE392" s="160"/>
      <c r="AF392" s="160"/>
      <c r="AG392" s="160"/>
      <c r="AH392" s="108">
        <f>AB391-AB365</f>
        <v>-7201</v>
      </c>
      <c r="AI392" s="109">
        <f>AH392/AB365</f>
        <v>-0.060028342780926974</v>
      </c>
      <c r="AJ392" s="107"/>
    </row>
    <row r="393" spans="1:36" ht="27.75" customHeight="1" thickBot="1" thickTop="1">
      <c r="A393" s="167"/>
      <c r="B393" s="170"/>
      <c r="C393" s="149" t="s">
        <v>21</v>
      </c>
      <c r="D393" s="53">
        <f>D391-D364</f>
        <v>570</v>
      </c>
      <c r="E393" s="26">
        <f>D393/D364</f>
        <v>0.08428212331805411</v>
      </c>
      <c r="F393" s="53">
        <f>F391-F364</f>
        <v>-621</v>
      </c>
      <c r="G393" s="26">
        <f>F393/F364</f>
        <v>-0.06865671641791045</v>
      </c>
      <c r="H393" s="53">
        <f>H391-H364</f>
        <v>-949</v>
      </c>
      <c r="I393" s="26">
        <f>H393/H364</f>
        <v>-0.08284591881274553</v>
      </c>
      <c r="J393" s="53">
        <f>J391-J364</f>
        <v>-85</v>
      </c>
      <c r="K393" s="26">
        <f>J393/J364</f>
        <v>-0.007941698589180604</v>
      </c>
      <c r="L393" s="53">
        <f>L391-L364</f>
        <v>-169</v>
      </c>
      <c r="M393" s="26">
        <f>L393/L364</f>
        <v>-0.017013993758179805</v>
      </c>
      <c r="N393" s="53">
        <f>N391-N364</f>
        <v>-2321</v>
      </c>
      <c r="O393" s="26">
        <f>N393/N364</f>
        <v>-0.192040377296045</v>
      </c>
      <c r="P393" s="53">
        <f>P391-P364</f>
        <v>-1363</v>
      </c>
      <c r="Q393" s="26">
        <f>P393/P364</f>
        <v>-0.1346571823750247</v>
      </c>
      <c r="R393" s="53">
        <f>R391-R364</f>
        <v>-1002</v>
      </c>
      <c r="S393" s="26">
        <f>R393/R364</f>
        <v>-0.10170523751522534</v>
      </c>
      <c r="T393" s="53">
        <f>T391-T364</f>
        <v>640</v>
      </c>
      <c r="U393" s="26">
        <f>T393/T364</f>
        <v>0.04668465971259756</v>
      </c>
      <c r="V393" s="53">
        <f>V391-V364</f>
        <v>10</v>
      </c>
      <c r="W393" s="26">
        <f>V393/V364</f>
        <v>0.0011224604332697272</v>
      </c>
      <c r="X393" s="53">
        <f>X391-X364</f>
        <v>-832</v>
      </c>
      <c r="Y393" s="26">
        <f>X393/X364</f>
        <v>-0.08763429534442806</v>
      </c>
      <c r="Z393" s="58">
        <f>Z391-Z364</f>
        <v>-1079</v>
      </c>
      <c r="AA393" s="33">
        <f>Z393/Z364</f>
        <v>-0.13677272151096465</v>
      </c>
      <c r="AB393" s="136"/>
      <c r="AC393" s="127"/>
      <c r="AD393" s="137"/>
      <c r="AE393" s="161" t="s">
        <v>30</v>
      </c>
      <c r="AF393" s="162" t="s">
        <v>31</v>
      </c>
      <c r="AG393" s="163" t="s">
        <v>32</v>
      </c>
      <c r="AH393" s="108"/>
      <c r="AI393" s="111"/>
      <c r="AJ393" s="107"/>
    </row>
    <row r="394" spans="1:36" ht="27.75" customHeight="1" thickBot="1" thickTop="1">
      <c r="A394" s="167" t="s">
        <v>11</v>
      </c>
      <c r="B394" s="170" t="s">
        <v>18</v>
      </c>
      <c r="C394" s="151"/>
      <c r="D394" s="55">
        <v>3279</v>
      </c>
      <c r="E394" s="18" t="s">
        <v>25</v>
      </c>
      <c r="F394" s="55">
        <v>4655</v>
      </c>
      <c r="G394" s="18" t="s">
        <v>25</v>
      </c>
      <c r="H394" s="55">
        <v>3900</v>
      </c>
      <c r="I394" s="18" t="s">
        <v>25</v>
      </c>
      <c r="J394" s="55">
        <v>7651</v>
      </c>
      <c r="K394" s="18" t="s">
        <v>25</v>
      </c>
      <c r="L394" s="55">
        <v>3378</v>
      </c>
      <c r="M394" s="18" t="s">
        <v>25</v>
      </c>
      <c r="N394" s="55">
        <v>4919</v>
      </c>
      <c r="O394" s="18" t="s">
        <v>25</v>
      </c>
      <c r="P394" s="55">
        <v>4934</v>
      </c>
      <c r="Q394" s="18" t="s">
        <v>25</v>
      </c>
      <c r="R394" s="55">
        <v>8828</v>
      </c>
      <c r="S394" s="18" t="s">
        <v>25</v>
      </c>
      <c r="T394" s="55">
        <v>4424</v>
      </c>
      <c r="U394" s="18" t="s">
        <v>25</v>
      </c>
      <c r="V394" s="55">
        <v>2916</v>
      </c>
      <c r="W394" s="18" t="s">
        <v>25</v>
      </c>
      <c r="X394" s="55">
        <v>3171</v>
      </c>
      <c r="Y394" s="18" t="s">
        <v>25</v>
      </c>
      <c r="Z394" s="57">
        <v>5014</v>
      </c>
      <c r="AA394" s="32" t="s">
        <v>25</v>
      </c>
      <c r="AB394" s="27">
        <f>D394+F394+H394+J394+L394+N394+P394+R394+T394+V394+X394+Z394</f>
        <v>57069</v>
      </c>
      <c r="AC394" s="138"/>
      <c r="AD394" s="139"/>
      <c r="AE394" s="164">
        <v>40101</v>
      </c>
      <c r="AF394" s="165">
        <v>16968</v>
      </c>
      <c r="AG394" s="166">
        <v>0</v>
      </c>
      <c r="AH394" s="112" t="s">
        <v>135</v>
      </c>
      <c r="AI394" s="113">
        <v>0.3608</v>
      </c>
      <c r="AJ394" s="107"/>
    </row>
    <row r="395" spans="1:36" ht="27.75" customHeight="1" thickBot="1" thickTop="1">
      <c r="A395" s="167"/>
      <c r="B395" s="170"/>
      <c r="C395" s="152" t="s">
        <v>20</v>
      </c>
      <c r="D395" s="62">
        <f>D394-Z367</f>
        <v>-1325</v>
      </c>
      <c r="E395" s="25">
        <f>D395/Z367</f>
        <v>-0.2877932232841008</v>
      </c>
      <c r="F395" s="62">
        <f>F394-D394</f>
        <v>1376</v>
      </c>
      <c r="G395" s="25">
        <f>F395/D394</f>
        <v>0.4196401341872522</v>
      </c>
      <c r="H395" s="62">
        <f>H394-F394</f>
        <v>-755</v>
      </c>
      <c r="I395" s="25">
        <f>H395/F394</f>
        <v>-0.16219119226638024</v>
      </c>
      <c r="J395" s="62">
        <f>J394-H394</f>
        <v>3751</v>
      </c>
      <c r="K395" s="25">
        <f>J395/H394</f>
        <v>0.9617948717948718</v>
      </c>
      <c r="L395" s="62">
        <f>L394-J394</f>
        <v>-4273</v>
      </c>
      <c r="M395" s="25">
        <f>L395/J394</f>
        <v>-0.5584890863939355</v>
      </c>
      <c r="N395" s="52">
        <f>N394-L394</f>
        <v>1541</v>
      </c>
      <c r="O395" s="28">
        <f>N395/L394</f>
        <v>0.4561870929544109</v>
      </c>
      <c r="P395" s="52">
        <f>P394-N394</f>
        <v>15</v>
      </c>
      <c r="Q395" s="28">
        <f>P395/N394</f>
        <v>0.0030494002846106934</v>
      </c>
      <c r="R395" s="52">
        <f>R394-P394</f>
        <v>3894</v>
      </c>
      <c r="S395" s="28">
        <f>R395/P394</f>
        <v>0.7892176732873936</v>
      </c>
      <c r="T395" s="52">
        <f>T394-R394</f>
        <v>-4404</v>
      </c>
      <c r="U395" s="28">
        <f>T395/R394</f>
        <v>-0.49886724059809695</v>
      </c>
      <c r="V395" s="52">
        <f>V394-T394</f>
        <v>-1508</v>
      </c>
      <c r="W395" s="28">
        <f>V395/T394</f>
        <v>-0.34086799276672697</v>
      </c>
      <c r="X395" s="52">
        <f>X394-V394</f>
        <v>255</v>
      </c>
      <c r="Y395" s="28">
        <f>X395/V394</f>
        <v>0.0874485596707819</v>
      </c>
      <c r="Z395" s="58">
        <f>Z394-X394</f>
        <v>1843</v>
      </c>
      <c r="AA395" s="33">
        <f>Z395/X394</f>
        <v>0.5812046672973825</v>
      </c>
      <c r="AB395" s="155">
        <f>D394+F394+H394+J394+L394+N394+P394+R394+T394+V394+X394</f>
        <v>52055</v>
      </c>
      <c r="AC395" s="108"/>
      <c r="AD395" s="156"/>
      <c r="AE395" s="160"/>
      <c r="AF395" s="160"/>
      <c r="AG395" s="160"/>
      <c r="AH395" s="108">
        <f>AB394-AB368</f>
        <v>12036</v>
      </c>
      <c r="AI395" s="109">
        <f>AH395/AB368</f>
        <v>0.26727066817667045</v>
      </c>
      <c r="AJ395" s="107"/>
    </row>
    <row r="396" spans="1:36" ht="27.75" customHeight="1" thickBot="1" thickTop="1">
      <c r="A396" s="167"/>
      <c r="B396" s="170"/>
      <c r="C396" s="149" t="s">
        <v>21</v>
      </c>
      <c r="D396" s="53">
        <f>D394-D367</f>
        <v>432</v>
      </c>
      <c r="E396" s="26">
        <f>D396/D367</f>
        <v>0.1517386722866175</v>
      </c>
      <c r="F396" s="53">
        <f>F394-F367</f>
        <v>2508</v>
      </c>
      <c r="G396" s="26">
        <f>F396/F367</f>
        <v>1.168141592920354</v>
      </c>
      <c r="H396" s="53">
        <f>H394-H367</f>
        <v>554</v>
      </c>
      <c r="I396" s="26">
        <f>H396/H367</f>
        <v>0.16557083084279736</v>
      </c>
      <c r="J396" s="53">
        <f>J394-J367</f>
        <v>4900</v>
      </c>
      <c r="K396" s="26">
        <f>J396/J367</f>
        <v>1.7811704834605597</v>
      </c>
      <c r="L396" s="53">
        <f>L394-L367</f>
        <v>-59</v>
      </c>
      <c r="M396" s="26">
        <f>L396/L367</f>
        <v>-0.01716613325574629</v>
      </c>
      <c r="N396" s="53">
        <f>N394-N367</f>
        <v>165</v>
      </c>
      <c r="O396" s="26">
        <f>N396/N367</f>
        <v>0.034707614640302906</v>
      </c>
      <c r="P396" s="53">
        <f>P394-P367</f>
        <v>897</v>
      </c>
      <c r="Q396" s="26">
        <f>P396/P367</f>
        <v>0.2221946990339361</v>
      </c>
      <c r="R396" s="53">
        <f>R394-R367</f>
        <v>3771</v>
      </c>
      <c r="S396" s="26">
        <f>R396/R367</f>
        <v>0.7456990310460747</v>
      </c>
      <c r="T396" s="53">
        <f>T394-T367</f>
        <v>1227</v>
      </c>
      <c r="U396" s="26">
        <f>T396/T367</f>
        <v>0.38379730997810446</v>
      </c>
      <c r="V396" s="53">
        <f>V394-V367</f>
        <v>-1433</v>
      </c>
      <c r="W396" s="26">
        <f>V396/V367</f>
        <v>-0.3295010347206254</v>
      </c>
      <c r="X396" s="53">
        <f>X394-X367</f>
        <v>-1336</v>
      </c>
      <c r="Y396" s="26">
        <f>X396/X367</f>
        <v>-0.2964277790104282</v>
      </c>
      <c r="Z396" s="58">
        <f>Z394-Z367</f>
        <v>410</v>
      </c>
      <c r="AA396" s="33">
        <f>Z396/Z367</f>
        <v>0.08905299739357081</v>
      </c>
      <c r="AB396" s="136"/>
      <c r="AC396" s="127"/>
      <c r="AD396" s="137"/>
      <c r="AE396" s="161" t="s">
        <v>30</v>
      </c>
      <c r="AF396" s="162" t="s">
        <v>31</v>
      </c>
      <c r="AG396" s="163" t="s">
        <v>32</v>
      </c>
      <c r="AH396" s="110"/>
      <c r="AI396" s="111"/>
      <c r="AJ396" s="107"/>
    </row>
    <row r="397" spans="1:36" ht="27.75" customHeight="1" thickBot="1" thickTop="1">
      <c r="A397" s="167" t="s">
        <v>12</v>
      </c>
      <c r="B397" s="170" t="s">
        <v>16</v>
      </c>
      <c r="C397" s="151"/>
      <c r="D397" s="55">
        <v>10323</v>
      </c>
      <c r="E397" s="18" t="s">
        <v>25</v>
      </c>
      <c r="F397" s="55">
        <v>9290</v>
      </c>
      <c r="G397" s="18" t="s">
        <v>25</v>
      </c>
      <c r="H397" s="55">
        <v>9519</v>
      </c>
      <c r="I397" s="18" t="s">
        <v>25</v>
      </c>
      <c r="J397" s="55">
        <v>8498</v>
      </c>
      <c r="K397" s="18" t="s">
        <v>25</v>
      </c>
      <c r="L397" s="55">
        <v>8334</v>
      </c>
      <c r="M397" s="18" t="s">
        <v>25</v>
      </c>
      <c r="N397" s="55">
        <v>9245</v>
      </c>
      <c r="O397" s="18" t="s">
        <v>25</v>
      </c>
      <c r="P397" s="55">
        <v>10539</v>
      </c>
      <c r="Q397" s="18" t="s">
        <v>25</v>
      </c>
      <c r="R397" s="55">
        <v>8523</v>
      </c>
      <c r="S397" s="18" t="s">
        <v>25</v>
      </c>
      <c r="T397" s="55">
        <v>11674</v>
      </c>
      <c r="U397" s="18" t="s">
        <v>25</v>
      </c>
      <c r="V397" s="55">
        <v>9017</v>
      </c>
      <c r="W397" s="18" t="s">
        <v>25</v>
      </c>
      <c r="X397" s="55">
        <v>8603</v>
      </c>
      <c r="Y397" s="18" t="s">
        <v>25</v>
      </c>
      <c r="Z397" s="57">
        <v>8912</v>
      </c>
      <c r="AA397" s="32" t="s">
        <v>25</v>
      </c>
      <c r="AB397" s="27">
        <f>D397+F397+H397+J397+L397+N397+P397+R397+T397+V397+X397+Z397</f>
        <v>112477</v>
      </c>
      <c r="AC397" s="138"/>
      <c r="AD397" s="139"/>
      <c r="AE397" s="164">
        <v>78808</v>
      </c>
      <c r="AF397" s="165">
        <v>32713</v>
      </c>
      <c r="AG397" s="166">
        <v>956</v>
      </c>
      <c r="AH397" s="112" t="s">
        <v>136</v>
      </c>
      <c r="AI397" s="113">
        <v>0.0275</v>
      </c>
      <c r="AJ397" s="107"/>
    </row>
    <row r="398" spans="1:36" ht="27.75" customHeight="1" thickBot="1" thickTop="1">
      <c r="A398" s="167"/>
      <c r="B398" s="170"/>
      <c r="C398" s="152" t="s">
        <v>20</v>
      </c>
      <c r="D398" s="62">
        <f>D397-Z370</f>
        <v>983</v>
      </c>
      <c r="E398" s="25">
        <f>D398/Z370</f>
        <v>0.10524625267665953</v>
      </c>
      <c r="F398" s="62">
        <f>F397-D397</f>
        <v>-1033</v>
      </c>
      <c r="G398" s="25">
        <f>F398/D397</f>
        <v>-0.1000678097452291</v>
      </c>
      <c r="H398" s="62">
        <f>H397-F397</f>
        <v>229</v>
      </c>
      <c r="I398" s="25">
        <f>H398/F397</f>
        <v>0.02465016146393972</v>
      </c>
      <c r="J398" s="62">
        <f>J397-H397</f>
        <v>-1021</v>
      </c>
      <c r="K398" s="25">
        <f>J398/H397</f>
        <v>-0.10725916587876878</v>
      </c>
      <c r="L398" s="62">
        <f>L397-J397</f>
        <v>-164</v>
      </c>
      <c r="M398" s="25">
        <f>L398/J397</f>
        <v>-0.019298658507884207</v>
      </c>
      <c r="N398" s="52">
        <f>N397-L397</f>
        <v>911</v>
      </c>
      <c r="O398" s="28">
        <f>N398/L397</f>
        <v>0.10931125509959204</v>
      </c>
      <c r="P398" s="52">
        <f>P397-N397</f>
        <v>1294</v>
      </c>
      <c r="Q398" s="28">
        <f>P398/N397</f>
        <v>0.13996755002704164</v>
      </c>
      <c r="R398" s="52">
        <f>R397-P397</f>
        <v>-2016</v>
      </c>
      <c r="S398" s="28">
        <f>R398/P397</f>
        <v>-0.19128949615713065</v>
      </c>
      <c r="T398" s="52">
        <f>T397-R397</f>
        <v>3151</v>
      </c>
      <c r="U398" s="28">
        <f>T398/R397</f>
        <v>0.3697055027572451</v>
      </c>
      <c r="V398" s="52">
        <f>V397-T397</f>
        <v>-2657</v>
      </c>
      <c r="W398" s="28">
        <f>V398/T397</f>
        <v>-0.2275997944149392</v>
      </c>
      <c r="X398" s="52">
        <f>X397-V397</f>
        <v>-414</v>
      </c>
      <c r="Y398" s="28">
        <f>X398/V397</f>
        <v>-0.0459132749251414</v>
      </c>
      <c r="Z398" s="58">
        <f>Z397-X397</f>
        <v>309</v>
      </c>
      <c r="AA398" s="33">
        <f>Z398/X397</f>
        <v>0.035917703126816226</v>
      </c>
      <c r="AB398" s="155">
        <f>D397+F397+H397+J397+L397+N397+P397+R397+T397+V397+X397</f>
        <v>103565</v>
      </c>
      <c r="AC398" s="131"/>
      <c r="AD398" s="157"/>
      <c r="AE398" s="116"/>
      <c r="AF398" s="117"/>
      <c r="AG398" s="117"/>
      <c r="AH398" s="131">
        <f>AB397-AB371</f>
        <v>2387</v>
      </c>
      <c r="AI398" s="109">
        <f>AH398/AB371</f>
        <v>0.02168225996911618</v>
      </c>
      <c r="AJ398" s="107"/>
    </row>
    <row r="399" spans="1:36" ht="27.75" customHeight="1" thickBot="1" thickTop="1">
      <c r="A399" s="167"/>
      <c r="B399" s="170"/>
      <c r="C399" s="149" t="s">
        <v>21</v>
      </c>
      <c r="D399" s="53">
        <f>D397-D370</f>
        <v>-487</v>
      </c>
      <c r="E399" s="26">
        <f>D399/D370</f>
        <v>-0.045050878815911195</v>
      </c>
      <c r="F399" s="53">
        <f>F397-F370</f>
        <v>624</v>
      </c>
      <c r="G399" s="26">
        <f>F399/F370</f>
        <v>0.07200553888760673</v>
      </c>
      <c r="H399" s="53">
        <f>H397-H370</f>
        <v>-415</v>
      </c>
      <c r="I399" s="26">
        <f>H399/H370</f>
        <v>-0.041775719750352325</v>
      </c>
      <c r="J399" s="53">
        <f>J397-J370</f>
        <v>-622</v>
      </c>
      <c r="K399" s="26">
        <f>J399/J370</f>
        <v>-0.06820175438596492</v>
      </c>
      <c r="L399" s="53">
        <f>L397-L370</f>
        <v>688</v>
      </c>
      <c r="M399" s="26">
        <f>L399/L370</f>
        <v>0.08998168977243003</v>
      </c>
      <c r="N399" s="53">
        <f>N397-N370</f>
        <v>1051</v>
      </c>
      <c r="O399" s="26">
        <f>N399/N370</f>
        <v>0.12826458384183548</v>
      </c>
      <c r="P399" s="53">
        <f>P397-P370</f>
        <v>-59</v>
      </c>
      <c r="Q399" s="26">
        <f>P399/P370</f>
        <v>-0.005567088129835818</v>
      </c>
      <c r="R399" s="53">
        <f>R397-R370</f>
        <v>-634</v>
      </c>
      <c r="S399" s="26">
        <f>R399/R370</f>
        <v>-0.06923664955771541</v>
      </c>
      <c r="T399" s="53">
        <f>T397-T370</f>
        <v>2546</v>
      </c>
      <c r="U399" s="26">
        <f>T399/T370</f>
        <v>0.27892199824715164</v>
      </c>
      <c r="V399" s="53">
        <f>V397-V370</f>
        <v>-150</v>
      </c>
      <c r="W399" s="26">
        <f>V399/V370</f>
        <v>-0.01636304134395113</v>
      </c>
      <c r="X399" s="53">
        <f>X397-X370</f>
        <v>273</v>
      </c>
      <c r="Y399" s="26">
        <f>X399/X370</f>
        <v>0.03277310924369748</v>
      </c>
      <c r="Z399" s="58">
        <f>Z397-Z370</f>
        <v>-428</v>
      </c>
      <c r="AA399" s="33">
        <f>Z399/Z370</f>
        <v>-0.04582441113490364</v>
      </c>
      <c r="AB399" s="143"/>
      <c r="AC399" s="115"/>
      <c r="AD399" s="144"/>
      <c r="AE399" s="117"/>
      <c r="AF399" s="117"/>
      <c r="AG399" s="117"/>
      <c r="AH399" s="145"/>
      <c r="AI399" s="117"/>
      <c r="AJ399" s="107"/>
    </row>
    <row r="400" spans="1:36" ht="27.75" customHeight="1" thickBot="1">
      <c r="A400" s="171" t="s">
        <v>13</v>
      </c>
      <c r="B400" s="172"/>
      <c r="C400" s="172"/>
      <c r="D400" s="172"/>
      <c r="E400" s="172"/>
      <c r="F400" s="172"/>
      <c r="G400" s="172"/>
      <c r="H400" s="172"/>
      <c r="I400" s="172"/>
      <c r="J400" s="172"/>
      <c r="K400" s="172"/>
      <c r="L400" s="172"/>
      <c r="M400" s="172"/>
      <c r="N400" s="172"/>
      <c r="O400" s="172"/>
      <c r="P400" s="172"/>
      <c r="Q400" s="172"/>
      <c r="R400" s="172"/>
      <c r="S400" s="172"/>
      <c r="T400" s="172"/>
      <c r="U400" s="172"/>
      <c r="V400" s="172"/>
      <c r="W400" s="172"/>
      <c r="X400" s="172"/>
      <c r="Y400" s="172"/>
      <c r="Z400" s="172"/>
      <c r="AA400" s="172"/>
      <c r="AB400" s="143"/>
      <c r="AC400" s="115"/>
      <c r="AD400" s="144"/>
      <c r="AE400" s="107"/>
      <c r="AF400" s="107"/>
      <c r="AG400" s="107"/>
      <c r="AH400" s="115"/>
      <c r="AI400" s="107"/>
      <c r="AJ400" s="107"/>
    </row>
    <row r="401" spans="1:36" ht="27.75" customHeight="1" thickBot="1">
      <c r="A401" s="167" t="s">
        <v>14</v>
      </c>
      <c r="B401" s="173" t="s">
        <v>15</v>
      </c>
      <c r="C401" s="4"/>
      <c r="D401" s="55">
        <v>13941</v>
      </c>
      <c r="E401" s="18" t="s">
        <v>25</v>
      </c>
      <c r="F401" s="55">
        <v>14752</v>
      </c>
      <c r="G401" s="18" t="s">
        <v>25</v>
      </c>
      <c r="H401" s="55">
        <v>14456</v>
      </c>
      <c r="I401" s="18" t="s">
        <v>25</v>
      </c>
      <c r="J401" s="55">
        <v>13720</v>
      </c>
      <c r="K401" s="18" t="s">
        <v>25</v>
      </c>
      <c r="L401" s="55">
        <v>13654</v>
      </c>
      <c r="M401" s="18" t="s">
        <v>25</v>
      </c>
      <c r="N401" s="55">
        <v>14082</v>
      </c>
      <c r="O401" s="18" t="s">
        <v>25</v>
      </c>
      <c r="P401" s="55">
        <v>14765</v>
      </c>
      <c r="Q401" s="18" t="s">
        <v>25</v>
      </c>
      <c r="R401" s="55">
        <v>15078</v>
      </c>
      <c r="S401" s="18" t="s">
        <v>25</v>
      </c>
      <c r="T401" s="55">
        <v>14115</v>
      </c>
      <c r="U401" s="18" t="s">
        <v>25</v>
      </c>
      <c r="V401" s="55">
        <v>11768</v>
      </c>
      <c r="W401" s="18" t="s">
        <v>25</v>
      </c>
      <c r="X401" s="55">
        <v>13607</v>
      </c>
      <c r="Y401" s="18" t="s">
        <v>25</v>
      </c>
      <c r="Z401" s="57">
        <v>13646</v>
      </c>
      <c r="AA401" s="32" t="s">
        <v>25</v>
      </c>
      <c r="AB401" s="125"/>
      <c r="AC401" s="115"/>
      <c r="AD401" s="144"/>
      <c r="AE401" s="107"/>
      <c r="AF401" s="102"/>
      <c r="AG401" s="107"/>
      <c r="AH401" s="128"/>
      <c r="AI401" s="107"/>
      <c r="AJ401" s="107"/>
    </row>
    <row r="402" spans="1:36" ht="27.75" customHeight="1" thickBot="1" thickTop="1">
      <c r="A402" s="167"/>
      <c r="B402" s="174"/>
      <c r="C402" s="152" t="s">
        <v>20</v>
      </c>
      <c r="D402" s="62">
        <f>D401-Z374</f>
        <v>507</v>
      </c>
      <c r="E402" s="25">
        <f>D402/Z374</f>
        <v>0.037740062527914245</v>
      </c>
      <c r="F402" s="62">
        <f>F401-D401</f>
        <v>811</v>
      </c>
      <c r="G402" s="25">
        <f>F402/D401</f>
        <v>0.058173732156947135</v>
      </c>
      <c r="H402" s="62">
        <f>H401-F401</f>
        <v>-296</v>
      </c>
      <c r="I402" s="25">
        <f>H402/F401</f>
        <v>-0.020065075921908895</v>
      </c>
      <c r="J402" s="62">
        <f>J401-H401</f>
        <v>-736</v>
      </c>
      <c r="K402" s="25">
        <f>J402/H401</f>
        <v>-0.0509131156613171</v>
      </c>
      <c r="L402" s="62">
        <f>L401-J401</f>
        <v>-66</v>
      </c>
      <c r="M402" s="25">
        <f>L402/J401</f>
        <v>-0.004810495626822157</v>
      </c>
      <c r="N402" s="52">
        <f>N401-L401</f>
        <v>428</v>
      </c>
      <c r="O402" s="28">
        <f>N402/L401</f>
        <v>0.031346125677457155</v>
      </c>
      <c r="P402" s="52">
        <f>P401-N401</f>
        <v>683</v>
      </c>
      <c r="Q402" s="28">
        <f>P402/N401</f>
        <v>0.04850163329072575</v>
      </c>
      <c r="R402" s="52">
        <f>R401-P401</f>
        <v>313</v>
      </c>
      <c r="S402" s="28">
        <f>R402/P401</f>
        <v>0.02119878090077887</v>
      </c>
      <c r="T402" s="52">
        <f>T401-R401</f>
        <v>-963</v>
      </c>
      <c r="U402" s="28">
        <f>T402/R401</f>
        <v>-0.06386788698766414</v>
      </c>
      <c r="V402" s="52">
        <f>V401-T401</f>
        <v>-2347</v>
      </c>
      <c r="W402" s="28">
        <f>V402/T401</f>
        <v>-0.16627701027275948</v>
      </c>
      <c r="X402" s="52">
        <f>X401-V401</f>
        <v>1839</v>
      </c>
      <c r="Y402" s="28">
        <f>X402/V401</f>
        <v>0.15627124405166554</v>
      </c>
      <c r="Z402" s="58">
        <f>Z401-X401</f>
        <v>39</v>
      </c>
      <c r="AA402" s="33">
        <f>Z402/X401</f>
        <v>0.002866171823326229</v>
      </c>
      <c r="AB402" s="143"/>
      <c r="AC402" s="115"/>
      <c r="AD402" s="144"/>
      <c r="AE402" s="153"/>
      <c r="AF402" s="142"/>
      <c r="AG402" s="107"/>
      <c r="AH402" s="115"/>
      <c r="AI402" s="107"/>
      <c r="AJ402" s="107"/>
    </row>
    <row r="403" spans="1:36" ht="27.75" customHeight="1" thickBot="1" thickTop="1">
      <c r="A403" s="167"/>
      <c r="B403" s="175"/>
      <c r="C403" s="149" t="s">
        <v>21</v>
      </c>
      <c r="D403" s="53">
        <f>D401-D374</f>
        <v>-5405</v>
      </c>
      <c r="E403" s="26">
        <f>D403/D374</f>
        <v>-0.2793859195699369</v>
      </c>
      <c r="F403" s="53">
        <f>F401-F374</f>
        <v>-3544</v>
      </c>
      <c r="G403" s="26">
        <f>F403/F374</f>
        <v>-0.19370354175776125</v>
      </c>
      <c r="H403" s="53">
        <f>H401-H374</f>
        <v>-3555</v>
      </c>
      <c r="I403" s="26">
        <f>H403/H374</f>
        <v>-0.19737937926822496</v>
      </c>
      <c r="J403" s="53">
        <f>J401-J374</f>
        <v>-3360</v>
      </c>
      <c r="K403" s="26">
        <f>J403/J374</f>
        <v>-0.19672131147540983</v>
      </c>
      <c r="L403" s="53">
        <f>L401-L374</f>
        <v>-2863</v>
      </c>
      <c r="M403" s="26">
        <f>L403/L374</f>
        <v>-0.1733365623297209</v>
      </c>
      <c r="N403" s="53">
        <f>N401-N374</f>
        <v>-1389</v>
      </c>
      <c r="O403" s="26">
        <f>N403/N374</f>
        <v>-0.08978088035679659</v>
      </c>
      <c r="P403" s="53">
        <f>P401-P374</f>
        <v>-415</v>
      </c>
      <c r="Q403" s="26">
        <f>P403/P374</f>
        <v>-0.027338603425559948</v>
      </c>
      <c r="R403" s="53">
        <f>R401-R374</f>
        <v>-339</v>
      </c>
      <c r="S403" s="26">
        <f>R403/R374</f>
        <v>-0.021988713757540378</v>
      </c>
      <c r="T403" s="53">
        <f>T401-T374</f>
        <v>-1518</v>
      </c>
      <c r="U403" s="26">
        <f>T403/T374</f>
        <v>-0.09710228363078104</v>
      </c>
      <c r="V403" s="53">
        <f>V401-V374</f>
        <v>-2235</v>
      </c>
      <c r="W403" s="26">
        <f>V403/V374</f>
        <v>-0.15960865528815255</v>
      </c>
      <c r="X403" s="53">
        <f>X401-X374</f>
        <v>-195</v>
      </c>
      <c r="Y403" s="26">
        <f>X403/X374</f>
        <v>-0.01412838719026228</v>
      </c>
      <c r="Z403" s="58">
        <f>Z401-Z374</f>
        <v>212</v>
      </c>
      <c r="AA403" s="33">
        <f>Z403/Z374</f>
        <v>0.01578085454816138</v>
      </c>
      <c r="AB403" s="143"/>
      <c r="AC403" s="115"/>
      <c r="AD403" s="144"/>
      <c r="AE403" s="107"/>
      <c r="AF403" s="154"/>
      <c r="AG403" s="107"/>
      <c r="AH403" s="115"/>
      <c r="AI403" s="107"/>
      <c r="AJ403" s="107"/>
    </row>
    <row r="404" spans="6:32" ht="12.75">
      <c r="F404" s="3"/>
      <c r="G404" s="107"/>
      <c r="H404" s="3"/>
      <c r="I404" s="107"/>
      <c r="J404" s="3"/>
      <c r="K404" s="107"/>
      <c r="L404" s="3"/>
      <c r="M404" s="107"/>
      <c r="N404" s="3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</row>
    <row r="405" spans="6:32" ht="12.75">
      <c r="F405" s="3"/>
      <c r="G405" s="107"/>
      <c r="H405" s="3"/>
      <c r="I405" s="107"/>
      <c r="J405" s="3"/>
      <c r="K405" s="107"/>
      <c r="L405" s="3"/>
      <c r="M405" s="107"/>
      <c r="N405" s="3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</row>
    <row r="406" spans="1:33" ht="26.25" customHeight="1">
      <c r="A406" s="188" t="s">
        <v>142</v>
      </c>
      <c r="B406" s="188"/>
      <c r="C406" s="188"/>
      <c r="D406" s="188"/>
      <c r="E406" s="188"/>
      <c r="F406" s="188"/>
      <c r="G406" s="188"/>
      <c r="H406" s="188"/>
      <c r="I406" s="188"/>
      <c r="J406" s="188"/>
      <c r="K406" s="188"/>
      <c r="L406" s="189"/>
      <c r="M406" s="189"/>
      <c r="N406" s="189"/>
      <c r="O406" s="189"/>
      <c r="P406" s="189"/>
      <c r="Q406" s="189"/>
      <c r="R406" s="189"/>
      <c r="S406" s="189"/>
      <c r="T406" s="189"/>
      <c r="U406" s="189"/>
      <c r="V406" s="189"/>
      <c r="W406" s="189"/>
      <c r="X406" s="189"/>
      <c r="Y406" s="189"/>
      <c r="Z406" s="189"/>
      <c r="AA406" s="189"/>
      <c r="AB406" s="189"/>
      <c r="AC406" s="189"/>
      <c r="AD406" s="189"/>
      <c r="AE406" s="190"/>
      <c r="AF406" s="190"/>
      <c r="AG406" s="190"/>
    </row>
    <row r="407" ht="13.5" thickBot="1"/>
    <row r="408" spans="1:35" ht="20.25" customHeight="1" thickBot="1">
      <c r="A408" s="191" t="s">
        <v>42</v>
      </c>
      <c r="B408" s="192" t="s">
        <v>58</v>
      </c>
      <c r="C408" s="194"/>
      <c r="D408" s="171" t="s">
        <v>137</v>
      </c>
      <c r="E408" s="195"/>
      <c r="F408" s="195"/>
      <c r="G408" s="195"/>
      <c r="H408" s="195"/>
      <c r="I408" s="195"/>
      <c r="J408" s="195"/>
      <c r="K408" s="195"/>
      <c r="L408" s="195"/>
      <c r="M408" s="195"/>
      <c r="N408" s="195"/>
      <c r="O408" s="195"/>
      <c r="P408" s="195"/>
      <c r="Q408" s="195"/>
      <c r="R408" s="195"/>
      <c r="S408" s="195"/>
      <c r="T408" s="195"/>
      <c r="U408" s="195"/>
      <c r="V408" s="195"/>
      <c r="W408" s="195"/>
      <c r="X408" s="195"/>
      <c r="Y408" s="195"/>
      <c r="Z408" s="195"/>
      <c r="AA408" s="196"/>
      <c r="AB408" s="176" t="s">
        <v>22</v>
      </c>
      <c r="AC408" s="181" t="s">
        <v>23</v>
      </c>
      <c r="AD408" s="206"/>
      <c r="AE408" s="208" t="s">
        <v>22</v>
      </c>
      <c r="AF408" s="209"/>
      <c r="AG408" s="209"/>
      <c r="AH408" s="181" t="s">
        <v>23</v>
      </c>
      <c r="AI408" s="182"/>
    </row>
    <row r="409" spans="1:35" ht="27" customHeight="1" thickBot="1" thickTop="1">
      <c r="A409" s="191"/>
      <c r="B409" s="193"/>
      <c r="C409" s="167"/>
      <c r="D409" s="168" t="s">
        <v>4</v>
      </c>
      <c r="E409" s="169"/>
      <c r="F409" s="168" t="s">
        <v>5</v>
      </c>
      <c r="G409" s="169"/>
      <c r="H409" s="168" t="s">
        <v>26</v>
      </c>
      <c r="I409" s="169"/>
      <c r="J409" s="168" t="s">
        <v>27</v>
      </c>
      <c r="K409" s="169"/>
      <c r="L409" s="168" t="s">
        <v>28</v>
      </c>
      <c r="M409" s="169"/>
      <c r="N409" s="168" t="s">
        <v>29</v>
      </c>
      <c r="O409" s="169"/>
      <c r="P409" s="168" t="s">
        <v>33</v>
      </c>
      <c r="Q409" s="169"/>
      <c r="R409" s="168" t="s">
        <v>35</v>
      </c>
      <c r="S409" s="169"/>
      <c r="T409" s="168" t="s">
        <v>40</v>
      </c>
      <c r="U409" s="169"/>
      <c r="V409" s="168" t="s">
        <v>41</v>
      </c>
      <c r="W409" s="169"/>
      <c r="X409" s="168" t="s">
        <v>44</v>
      </c>
      <c r="Y409" s="169"/>
      <c r="Z409" s="210" t="s">
        <v>45</v>
      </c>
      <c r="AA409" s="211"/>
      <c r="AB409" s="177"/>
      <c r="AC409" s="183"/>
      <c r="AD409" s="207"/>
      <c r="AE409" s="208"/>
      <c r="AF409" s="209"/>
      <c r="AG409" s="209"/>
      <c r="AH409" s="183"/>
      <c r="AI409" s="184"/>
    </row>
    <row r="410" spans="1:35" ht="25.5" customHeight="1" thickBot="1" thickTop="1">
      <c r="A410" s="2"/>
      <c r="B410" s="1"/>
      <c r="C410" s="203" t="s">
        <v>34</v>
      </c>
      <c r="D410" s="204"/>
      <c r="E410" s="204"/>
      <c r="F410" s="204"/>
      <c r="G410" s="204"/>
      <c r="H410" s="204"/>
      <c r="I410" s="204"/>
      <c r="J410" s="204"/>
      <c r="K410" s="204"/>
      <c r="L410" s="204"/>
      <c r="M410" s="204"/>
      <c r="N410" s="204"/>
      <c r="O410" s="204"/>
      <c r="P410" s="204"/>
      <c r="Q410" s="204"/>
      <c r="R410" s="204"/>
      <c r="S410" s="204"/>
      <c r="T410" s="204"/>
      <c r="U410" s="204"/>
      <c r="V410" s="204"/>
      <c r="W410" s="204"/>
      <c r="X410" s="204"/>
      <c r="Y410" s="204"/>
      <c r="Z410" s="204"/>
      <c r="AA410" s="205"/>
      <c r="AB410" s="178"/>
      <c r="AC410" s="19" t="s">
        <v>24</v>
      </c>
      <c r="AD410" s="68" t="s">
        <v>25</v>
      </c>
      <c r="AH410" s="19" t="s">
        <v>24</v>
      </c>
      <c r="AI410" s="20" t="s">
        <v>25</v>
      </c>
    </row>
    <row r="411" spans="1:35" ht="13.5" thickBot="1">
      <c r="A411" s="185"/>
      <c r="B411" s="186"/>
      <c r="C411" s="186"/>
      <c r="D411" s="186"/>
      <c r="E411" s="186"/>
      <c r="F411" s="186"/>
      <c r="G411" s="186"/>
      <c r="H411" s="186"/>
      <c r="I411" s="186"/>
      <c r="J411" s="186"/>
      <c r="K411" s="186"/>
      <c r="L411" s="186"/>
      <c r="M411" s="186"/>
      <c r="N411" s="186"/>
      <c r="O411" s="186"/>
      <c r="P411" s="186"/>
      <c r="Q411" s="186"/>
      <c r="R411" s="186"/>
      <c r="S411" s="186"/>
      <c r="T411" s="186"/>
      <c r="U411" s="186"/>
      <c r="V411" s="186"/>
      <c r="W411" s="186"/>
      <c r="X411" s="186"/>
      <c r="Y411" s="186"/>
      <c r="Z411" s="186"/>
      <c r="AA411" s="187"/>
      <c r="AB411" s="197" t="s">
        <v>6</v>
      </c>
      <c r="AC411" s="198"/>
      <c r="AD411" s="199"/>
      <c r="AE411" s="67" t="s">
        <v>30</v>
      </c>
      <c r="AF411" s="37" t="s">
        <v>31</v>
      </c>
      <c r="AG411" s="38" t="s">
        <v>32</v>
      </c>
      <c r="AH411" s="179"/>
      <c r="AI411" s="180"/>
    </row>
    <row r="412" spans="1:35" ht="30" customHeight="1" thickBot="1" thickTop="1">
      <c r="A412" s="167" t="s">
        <v>7</v>
      </c>
      <c r="B412" s="173" t="s">
        <v>8</v>
      </c>
      <c r="C412" s="6"/>
      <c r="D412" s="51">
        <v>356072</v>
      </c>
      <c r="E412" s="17" t="s">
        <v>25</v>
      </c>
      <c r="F412" s="51">
        <v>355211</v>
      </c>
      <c r="G412" s="17" t="s">
        <v>25</v>
      </c>
      <c r="H412" s="51">
        <v>352890</v>
      </c>
      <c r="I412" s="17" t="s">
        <v>25</v>
      </c>
      <c r="J412" s="51">
        <v>349410</v>
      </c>
      <c r="K412" s="17" t="s">
        <v>25</v>
      </c>
      <c r="L412" s="51">
        <v>344952</v>
      </c>
      <c r="M412" s="17" t="s">
        <v>25</v>
      </c>
      <c r="N412" s="51">
        <v>346634</v>
      </c>
      <c r="O412" s="17" t="s">
        <v>25</v>
      </c>
      <c r="P412" s="51">
        <v>350461</v>
      </c>
      <c r="Q412" s="17" t="s">
        <v>25</v>
      </c>
      <c r="R412" s="51">
        <v>350316</v>
      </c>
      <c r="S412" s="17" t="s">
        <v>25</v>
      </c>
      <c r="T412" s="51">
        <v>346848</v>
      </c>
      <c r="U412" s="17" t="s">
        <v>25</v>
      </c>
      <c r="V412" s="51">
        <v>346051</v>
      </c>
      <c r="W412" s="17" t="s">
        <v>25</v>
      </c>
      <c r="X412" s="51">
        <v>344666</v>
      </c>
      <c r="Y412" s="17" t="s">
        <v>25</v>
      </c>
      <c r="Z412" s="57"/>
      <c r="AA412" s="32"/>
      <c r="AB412" s="200"/>
      <c r="AC412" s="201"/>
      <c r="AD412" s="202"/>
      <c r="AE412" s="102"/>
      <c r="AF412" s="107"/>
      <c r="AG412" s="107"/>
      <c r="AH412" s="146"/>
      <c r="AI412" s="147"/>
    </row>
    <row r="413" spans="1:35" ht="30" customHeight="1" thickBot="1" thickTop="1">
      <c r="A413" s="167"/>
      <c r="B413" s="174"/>
      <c r="C413" s="148" t="s">
        <v>20</v>
      </c>
      <c r="D413" s="62">
        <f>D412-Z385</f>
        <v>1749</v>
      </c>
      <c r="E413" s="25">
        <f>D413/Z385</f>
        <v>0.004936174055875571</v>
      </c>
      <c r="F413" s="62">
        <f>F412-D412</f>
        <v>-861</v>
      </c>
      <c r="G413" s="25">
        <f>F413/D412</f>
        <v>-0.002418050281965445</v>
      </c>
      <c r="H413" s="62">
        <f>H412-F412</f>
        <v>-2321</v>
      </c>
      <c r="I413" s="25">
        <f>H413/F412</f>
        <v>-0.006534144494399104</v>
      </c>
      <c r="J413" s="62">
        <f>J412-H412</f>
        <v>-3480</v>
      </c>
      <c r="K413" s="25">
        <f>J413/H412</f>
        <v>-0.009861429907336563</v>
      </c>
      <c r="L413" s="62">
        <f>L412-J412</f>
        <v>-4458</v>
      </c>
      <c r="M413" s="25">
        <f>L413/J412</f>
        <v>-0.012758650296213618</v>
      </c>
      <c r="N413" s="52">
        <f>N412-L412</f>
        <v>1682</v>
      </c>
      <c r="O413" s="28">
        <f>N413/L412</f>
        <v>0.004876040724506598</v>
      </c>
      <c r="P413" s="52">
        <f>P412-N412</f>
        <v>3827</v>
      </c>
      <c r="Q413" s="28">
        <f>P413/N412</f>
        <v>0.011040463428284589</v>
      </c>
      <c r="R413" s="52">
        <f>R412-P412</f>
        <v>-145</v>
      </c>
      <c r="S413" s="28">
        <f>R413/P412</f>
        <v>-0.00041374075860081433</v>
      </c>
      <c r="T413" s="52">
        <f>T412-R412</f>
        <v>-3468</v>
      </c>
      <c r="U413" s="28">
        <f>T413/R412</f>
        <v>-0.009899633473777961</v>
      </c>
      <c r="V413" s="52">
        <f>V412-T412</f>
        <v>-797</v>
      </c>
      <c r="W413" s="28">
        <f>V413/T412</f>
        <v>-0.00229783651628379</v>
      </c>
      <c r="X413" s="52">
        <f>X412-V412</f>
        <v>-1385</v>
      </c>
      <c r="Y413" s="28">
        <f>X413/V412</f>
        <v>-0.004002300238982116</v>
      </c>
      <c r="Z413" s="58"/>
      <c r="AA413" s="33"/>
      <c r="AB413" s="125"/>
      <c r="AC413" s="115"/>
      <c r="AD413" s="144"/>
      <c r="AE413" s="107"/>
      <c r="AF413" s="107"/>
      <c r="AG413" s="107"/>
      <c r="AH413" s="115"/>
      <c r="AI413" s="107"/>
    </row>
    <row r="414" spans="1:35" ht="30" customHeight="1" thickBot="1" thickTop="1">
      <c r="A414" s="167"/>
      <c r="B414" s="175"/>
      <c r="C414" s="149" t="s">
        <v>21</v>
      </c>
      <c r="D414" s="53">
        <f>D412-D385</f>
        <v>-21054</v>
      </c>
      <c r="E414" s="26">
        <f>D414/D385</f>
        <v>-0.05582749531986657</v>
      </c>
      <c r="F414" s="53">
        <f>F412-F385</f>
        <v>-20478</v>
      </c>
      <c r="G414" s="26">
        <f>F414/F385</f>
        <v>-0.05450785090859727</v>
      </c>
      <c r="H414" s="53">
        <f>H412-H385</f>
        <v>-19092</v>
      </c>
      <c r="I414" s="26">
        <f>H414/H385</f>
        <v>-0.05132506411600561</v>
      </c>
      <c r="J414" s="53">
        <f>J412-J385</f>
        <v>-16468</v>
      </c>
      <c r="K414" s="26">
        <f>J414/J385</f>
        <v>-0.04500953869869191</v>
      </c>
      <c r="L414" s="53">
        <f>L412-L385</f>
        <v>-15559</v>
      </c>
      <c r="M414" s="26">
        <f>L414/L385</f>
        <v>-0.043158183800216916</v>
      </c>
      <c r="N414" s="53">
        <f>N412-N385</f>
        <v>-12973</v>
      </c>
      <c r="O414" s="26">
        <f>N414/N385</f>
        <v>-0.03607549352487577</v>
      </c>
      <c r="P414" s="53">
        <f>P412-P385</f>
        <v>-11313</v>
      </c>
      <c r="Q414" s="26">
        <f>P414/P385</f>
        <v>-0.03127090393450054</v>
      </c>
      <c r="R414" s="53">
        <f>R412-R385</f>
        <v>-10118</v>
      </c>
      <c r="S414" s="26">
        <f>R414/R385</f>
        <v>-0.02807171354533701</v>
      </c>
      <c r="T414" s="53">
        <f>T412-T385</f>
        <v>-9683</v>
      </c>
      <c r="U414" s="26">
        <f>T414/T385</f>
        <v>-0.027158928676608768</v>
      </c>
      <c r="V414" s="53">
        <f>V412-V385</f>
        <v>-11261</v>
      </c>
      <c r="W414" s="26">
        <f>V414/V385</f>
        <v>-0.031515874082034746</v>
      </c>
      <c r="X414" s="53">
        <f>X412-X385</f>
        <v>-10034</v>
      </c>
      <c r="Y414" s="26">
        <f>X414/X385</f>
        <v>-0.028288694671553427</v>
      </c>
      <c r="Z414" s="58"/>
      <c r="AA414" s="33"/>
      <c r="AB414" s="143"/>
      <c r="AC414" s="29"/>
      <c r="AD414" s="144"/>
      <c r="AE414" s="75" t="s">
        <v>30</v>
      </c>
      <c r="AF414" s="76" t="s">
        <v>31</v>
      </c>
      <c r="AG414" s="77" t="s">
        <v>32</v>
      </c>
      <c r="AH414" s="29"/>
      <c r="AI414" s="107"/>
    </row>
    <row r="415" spans="1:35" ht="30" customHeight="1" thickBot="1" thickTop="1">
      <c r="A415" s="167" t="s">
        <v>9</v>
      </c>
      <c r="B415" s="170" t="s">
        <v>19</v>
      </c>
      <c r="C415" s="150"/>
      <c r="D415" s="54">
        <v>18950</v>
      </c>
      <c r="E415" s="18" t="s">
        <v>25</v>
      </c>
      <c r="F415" s="54">
        <v>16505</v>
      </c>
      <c r="G415" s="18" t="s">
        <v>25</v>
      </c>
      <c r="H415" s="54">
        <v>17419</v>
      </c>
      <c r="I415" s="18" t="s">
        <v>25</v>
      </c>
      <c r="J415" s="54">
        <v>15404</v>
      </c>
      <c r="K415" s="18" t="s">
        <v>25</v>
      </c>
      <c r="L415" s="54">
        <v>15953</v>
      </c>
      <c r="M415" s="18" t="s">
        <v>25</v>
      </c>
      <c r="N415" s="54">
        <v>19080</v>
      </c>
      <c r="O415" s="18" t="s">
        <v>25</v>
      </c>
      <c r="P415" s="54">
        <v>20704</v>
      </c>
      <c r="Q415" s="18" t="s">
        <v>25</v>
      </c>
      <c r="R415" s="54">
        <v>19010</v>
      </c>
      <c r="S415" s="18" t="s">
        <v>25</v>
      </c>
      <c r="T415" s="54">
        <v>19511</v>
      </c>
      <c r="U415" s="18" t="s">
        <v>25</v>
      </c>
      <c r="V415" s="54">
        <v>19809</v>
      </c>
      <c r="W415" s="18" t="s">
        <v>25</v>
      </c>
      <c r="X415" s="54">
        <v>18145</v>
      </c>
      <c r="Y415" s="18" t="s">
        <v>25</v>
      </c>
      <c r="Z415" s="57"/>
      <c r="AA415" s="32"/>
      <c r="AB415" s="27">
        <f>D415+F415+H415+J415+L415+N415+P415+R415+T415+V415+X415+Z415</f>
        <v>200490</v>
      </c>
      <c r="AC415" s="138"/>
      <c r="AD415" s="139"/>
      <c r="AE415" s="119">
        <v>162232</v>
      </c>
      <c r="AF415" s="119">
        <v>34604</v>
      </c>
      <c r="AG415" s="120">
        <v>3654</v>
      </c>
      <c r="AH415" s="21" t="s">
        <v>138</v>
      </c>
      <c r="AI415" s="24">
        <v>0.0017</v>
      </c>
    </row>
    <row r="416" spans="1:35" ht="30" customHeight="1" thickBot="1" thickTop="1">
      <c r="A416" s="167"/>
      <c r="B416" s="170"/>
      <c r="C416" s="148" t="s">
        <v>20</v>
      </c>
      <c r="D416" s="62">
        <f>D415-Z388</f>
        <v>1667</v>
      </c>
      <c r="E416" s="25">
        <f>D416/Z388</f>
        <v>0.09645316206677082</v>
      </c>
      <c r="F416" s="62">
        <f>F415-D415</f>
        <v>-2445</v>
      </c>
      <c r="G416" s="25">
        <f>F416/D415</f>
        <v>-0.12902374670184696</v>
      </c>
      <c r="H416" s="62">
        <f>H415-F415</f>
        <v>914</v>
      </c>
      <c r="I416" s="25">
        <f>H416/F415</f>
        <v>0.05537715843683732</v>
      </c>
      <c r="J416" s="62">
        <f>J415-H415</f>
        <v>-2015</v>
      </c>
      <c r="K416" s="25">
        <f>J416/H415</f>
        <v>-0.11567828233538091</v>
      </c>
      <c r="L416" s="62">
        <f>L415-J415</f>
        <v>549</v>
      </c>
      <c r="M416" s="25">
        <f>L416/J415</f>
        <v>0.035640093482212414</v>
      </c>
      <c r="N416" s="52">
        <f>N415-L415</f>
        <v>3127</v>
      </c>
      <c r="O416" s="28">
        <f>N416/L415</f>
        <v>0.19601328903654486</v>
      </c>
      <c r="P416" s="52">
        <f>P415-N415</f>
        <v>1624</v>
      </c>
      <c r="Q416" s="28">
        <f>P416/N415</f>
        <v>0.08511530398322852</v>
      </c>
      <c r="R416" s="52">
        <f>R415-P415</f>
        <v>-1694</v>
      </c>
      <c r="S416" s="28">
        <f>R416/P415</f>
        <v>-0.08181993817619784</v>
      </c>
      <c r="T416" s="52">
        <f>T415-R415</f>
        <v>501</v>
      </c>
      <c r="U416" s="28">
        <f>T416/R415</f>
        <v>0.026354550236717518</v>
      </c>
      <c r="V416" s="52">
        <f>V415-T415</f>
        <v>298</v>
      </c>
      <c r="W416" s="28">
        <f>V416/T415</f>
        <v>0.015273435497924247</v>
      </c>
      <c r="X416" s="52">
        <f>X415-V415</f>
        <v>-1664</v>
      </c>
      <c r="Y416" s="28">
        <f>X416/V415</f>
        <v>-0.08400222121258014</v>
      </c>
      <c r="Z416" s="58"/>
      <c r="AA416" s="33"/>
      <c r="AB416" s="155"/>
      <c r="AC416" s="108"/>
      <c r="AD416" s="156"/>
      <c r="AE416" s="121"/>
      <c r="AF416" s="121"/>
      <c r="AG416" s="121"/>
      <c r="AH416" s="127"/>
      <c r="AI416" s="128"/>
    </row>
    <row r="417" spans="1:35" ht="30" customHeight="1" thickBot="1" thickTop="1">
      <c r="A417" s="167"/>
      <c r="B417" s="170"/>
      <c r="C417" s="149" t="s">
        <v>21</v>
      </c>
      <c r="D417" s="53">
        <f>D415-D388</f>
        <v>1185</v>
      </c>
      <c r="E417" s="26">
        <f>D417/D388</f>
        <v>0.06670419363917816</v>
      </c>
      <c r="F417" s="53">
        <f>F415-F388</f>
        <v>-289</v>
      </c>
      <c r="G417" s="26">
        <f>F417/F388</f>
        <v>-0.017208526854829105</v>
      </c>
      <c r="H417" s="53">
        <f>H415-H388</f>
        <v>285</v>
      </c>
      <c r="I417" s="26">
        <f>H417/H388</f>
        <v>0.01663359402357885</v>
      </c>
      <c r="J417" s="53">
        <f>J415-J388</f>
        <v>-88</v>
      </c>
      <c r="K417" s="26">
        <f>J417/J388</f>
        <v>-0.005680351148980119</v>
      </c>
      <c r="L417" s="53">
        <f>L415-L388</f>
        <v>1155</v>
      </c>
      <c r="M417" s="26">
        <f>L417/L388</f>
        <v>0.07805108798486282</v>
      </c>
      <c r="N417" s="53">
        <f>N415-N388</f>
        <v>-1002</v>
      </c>
      <c r="O417" s="26">
        <f>N417/N388</f>
        <v>-0.049895428742157154</v>
      </c>
      <c r="P417" s="53">
        <f>P415-P388</f>
        <v>266</v>
      </c>
      <c r="Q417" s="26">
        <f>P417/P388</f>
        <v>0.013014972110774048</v>
      </c>
      <c r="R417" s="53">
        <f>R415-R388</f>
        <v>264</v>
      </c>
      <c r="S417" s="26">
        <f>R417/R388</f>
        <v>0.01408300437426651</v>
      </c>
      <c r="T417" s="53">
        <f>T415-T388</f>
        <v>-2367</v>
      </c>
      <c r="U417" s="26">
        <f>T417/T388</f>
        <v>-0.10819087667976963</v>
      </c>
      <c r="V417" s="53">
        <f>V415-V388</f>
        <v>237</v>
      </c>
      <c r="W417" s="26">
        <f>V417/V388</f>
        <v>0.01210913549969344</v>
      </c>
      <c r="X417" s="53">
        <f>X415-X388</f>
        <v>689</v>
      </c>
      <c r="Y417" s="26">
        <f>X417/X388</f>
        <v>0.03947066911090742</v>
      </c>
      <c r="Z417" s="58"/>
      <c r="AA417" s="33"/>
      <c r="AB417" s="136"/>
      <c r="AC417" s="127"/>
      <c r="AD417" s="137"/>
      <c r="AE417" s="75" t="s">
        <v>30</v>
      </c>
      <c r="AF417" s="76" t="s">
        <v>31</v>
      </c>
      <c r="AG417" s="77" t="s">
        <v>32</v>
      </c>
      <c r="AH417" s="106"/>
      <c r="AI417" s="3"/>
    </row>
    <row r="418" spans="1:35" ht="30" customHeight="1" thickBot="1" thickTop="1">
      <c r="A418" s="167" t="s">
        <v>10</v>
      </c>
      <c r="B418" s="170" t="s">
        <v>17</v>
      </c>
      <c r="C418" s="151"/>
      <c r="D418" s="55">
        <v>7716</v>
      </c>
      <c r="E418" s="18" t="s">
        <v>25</v>
      </c>
      <c r="F418" s="55">
        <v>7697</v>
      </c>
      <c r="G418" s="18" t="s">
        <v>25</v>
      </c>
      <c r="H418" s="55">
        <v>8477</v>
      </c>
      <c r="I418" s="18" t="s">
        <v>25</v>
      </c>
      <c r="J418" s="55">
        <v>9789</v>
      </c>
      <c r="K418" s="18" t="s">
        <v>25</v>
      </c>
      <c r="L418" s="55">
        <v>8393</v>
      </c>
      <c r="M418" s="18" t="s">
        <v>25</v>
      </c>
      <c r="N418" s="55">
        <v>8136</v>
      </c>
      <c r="O418" s="18" t="s">
        <v>25</v>
      </c>
      <c r="P418" s="55">
        <v>7353</v>
      </c>
      <c r="Q418" s="18" t="s">
        <v>25</v>
      </c>
      <c r="R418" s="55">
        <v>7407</v>
      </c>
      <c r="S418" s="18" t="s">
        <v>25</v>
      </c>
      <c r="T418" s="55">
        <v>11356</v>
      </c>
      <c r="U418" s="18" t="s">
        <v>25</v>
      </c>
      <c r="V418" s="55">
        <v>8157</v>
      </c>
      <c r="W418" s="18" t="s">
        <v>25</v>
      </c>
      <c r="X418" s="55">
        <v>7542</v>
      </c>
      <c r="Y418" s="18" t="s">
        <v>25</v>
      </c>
      <c r="Z418" s="57"/>
      <c r="AA418" s="32"/>
      <c r="AB418" s="27">
        <f>D418+F418+H418+J418+L418+N418+P418+R418+T418+V418+X418+Z418</f>
        <v>92023</v>
      </c>
      <c r="AC418" s="138"/>
      <c r="AD418" s="139"/>
      <c r="AE418" s="122">
        <v>70342</v>
      </c>
      <c r="AF418" s="123">
        <v>20238</v>
      </c>
      <c r="AG418" s="124">
        <v>1443</v>
      </c>
      <c r="AH418" s="21" t="s">
        <v>139</v>
      </c>
      <c r="AI418" s="24">
        <v>-0.1314</v>
      </c>
    </row>
    <row r="419" spans="1:35" ht="30" customHeight="1" thickBot="1" thickTop="1">
      <c r="A419" s="167"/>
      <c r="B419" s="170"/>
      <c r="C419" s="152" t="s">
        <v>20</v>
      </c>
      <c r="D419" s="62">
        <f>D418-Z391</f>
        <v>906</v>
      </c>
      <c r="E419" s="25">
        <f>D419/Z391</f>
        <v>0.13303964757709252</v>
      </c>
      <c r="F419" s="62">
        <f>F418-D418</f>
        <v>-19</v>
      </c>
      <c r="G419" s="25">
        <f>F419/D418</f>
        <v>-0.0024624157594608604</v>
      </c>
      <c r="H419" s="62">
        <f>H418-F418</f>
        <v>780</v>
      </c>
      <c r="I419" s="25">
        <f>H419/F418</f>
        <v>0.10133818370793815</v>
      </c>
      <c r="J419" s="62">
        <f>J418-H418</f>
        <v>1312</v>
      </c>
      <c r="K419" s="25">
        <f>J419/H418</f>
        <v>0.15477173528370886</v>
      </c>
      <c r="L419" s="62">
        <f>L418-J418</f>
        <v>-1396</v>
      </c>
      <c r="M419" s="25">
        <f>L419/J418</f>
        <v>-0.14260905097558485</v>
      </c>
      <c r="N419" s="52">
        <f>N418-L418</f>
        <v>-257</v>
      </c>
      <c r="O419" s="28">
        <f>N419/L418</f>
        <v>-0.030620755391397594</v>
      </c>
      <c r="P419" s="52">
        <f>P418-N418</f>
        <v>-783</v>
      </c>
      <c r="Q419" s="28">
        <f>P419/N418</f>
        <v>-0.09623893805309734</v>
      </c>
      <c r="R419" s="52">
        <f>R418-P418</f>
        <v>54</v>
      </c>
      <c r="S419" s="28">
        <f>R419/P418</f>
        <v>0.0073439412484700125</v>
      </c>
      <c r="T419" s="52">
        <f>T418-R418</f>
        <v>3949</v>
      </c>
      <c r="U419" s="28">
        <f>T419/R418</f>
        <v>0.5331443229377616</v>
      </c>
      <c r="V419" s="52">
        <f>V418-T418</f>
        <v>-3199</v>
      </c>
      <c r="W419" s="28">
        <f>V419/T418</f>
        <v>-0.28170130327580134</v>
      </c>
      <c r="X419" s="52">
        <f>X418-V418</f>
        <v>-615</v>
      </c>
      <c r="Y419" s="28">
        <f>X419/V418</f>
        <v>-0.07539536594336153</v>
      </c>
      <c r="Z419" s="58"/>
      <c r="AA419" s="33"/>
      <c r="AB419" s="155"/>
      <c r="AC419" s="108"/>
      <c r="AD419" s="156"/>
      <c r="AE419" s="121"/>
      <c r="AF419" s="121"/>
      <c r="AG419" s="121"/>
      <c r="AH419" s="127"/>
      <c r="AI419" s="128"/>
    </row>
    <row r="420" spans="1:35" ht="30" customHeight="1" thickBot="1" thickTop="1">
      <c r="A420" s="167"/>
      <c r="B420" s="170"/>
      <c r="C420" s="149" t="s">
        <v>21</v>
      </c>
      <c r="D420" s="53">
        <f>D418-D391</f>
        <v>383</v>
      </c>
      <c r="E420" s="26">
        <f>D420/D391</f>
        <v>0.05222964680212737</v>
      </c>
      <c r="F420" s="53">
        <f>F418-F391</f>
        <v>-727</v>
      </c>
      <c r="G420" s="26">
        <f>F420/F391</f>
        <v>-0.08630104463437797</v>
      </c>
      <c r="H420" s="53">
        <f>H418-H391</f>
        <v>-2029</v>
      </c>
      <c r="I420" s="26">
        <f>H420/H391</f>
        <v>-0.1931277365315058</v>
      </c>
      <c r="J420" s="53">
        <f>J418-J391</f>
        <v>-829</v>
      </c>
      <c r="K420" s="26">
        <f>J420/J391</f>
        <v>-0.0780749670371068</v>
      </c>
      <c r="L420" s="53">
        <f>L418-L391</f>
        <v>-1371</v>
      </c>
      <c r="M420" s="26">
        <f>L420/L391</f>
        <v>-0.1404137648504711</v>
      </c>
      <c r="N420" s="53">
        <f>N418-N391</f>
        <v>-1629</v>
      </c>
      <c r="O420" s="26">
        <f>N420/N391</f>
        <v>-0.16682027649769585</v>
      </c>
      <c r="P420" s="53">
        <f>P418-P391</f>
        <v>-1406</v>
      </c>
      <c r="Q420" s="26">
        <f>P420/P391</f>
        <v>-0.16052060737527116</v>
      </c>
      <c r="R420" s="53">
        <f>R418-R391</f>
        <v>-1443</v>
      </c>
      <c r="S420" s="26">
        <f>R420/R391</f>
        <v>-0.16305084745762713</v>
      </c>
      <c r="T420" s="53">
        <f>T418-T391</f>
        <v>-2993</v>
      </c>
      <c r="U420" s="26">
        <f>T420/T391</f>
        <v>-0.2085859641786884</v>
      </c>
      <c r="V420" s="53">
        <f>V418-V391</f>
        <v>-762</v>
      </c>
      <c r="W420" s="26">
        <f>V420/V391</f>
        <v>-0.08543558694920955</v>
      </c>
      <c r="X420" s="53">
        <f>X418-X391</f>
        <v>-1120</v>
      </c>
      <c r="Y420" s="26">
        <f>X420/X391</f>
        <v>-0.1293003925190487</v>
      </c>
      <c r="Z420" s="58"/>
      <c r="AA420" s="33"/>
      <c r="AB420" s="136"/>
      <c r="AC420" s="127"/>
      <c r="AD420" s="137"/>
      <c r="AE420" s="75" t="s">
        <v>30</v>
      </c>
      <c r="AF420" s="76" t="s">
        <v>31</v>
      </c>
      <c r="AG420" s="77" t="s">
        <v>32</v>
      </c>
      <c r="AH420" s="127"/>
      <c r="AI420" s="3"/>
    </row>
    <row r="421" spans="1:35" ht="30" customHeight="1" thickBot="1" thickTop="1">
      <c r="A421" s="167" t="s">
        <v>11</v>
      </c>
      <c r="B421" s="170" t="s">
        <v>18</v>
      </c>
      <c r="C421" s="151"/>
      <c r="D421" s="55">
        <v>4682</v>
      </c>
      <c r="E421" s="18" t="s">
        <v>25</v>
      </c>
      <c r="F421" s="55">
        <v>3470</v>
      </c>
      <c r="G421" s="18" t="s">
        <v>25</v>
      </c>
      <c r="H421" s="55">
        <v>4197</v>
      </c>
      <c r="I421" s="18" t="s">
        <v>25</v>
      </c>
      <c r="J421" s="55">
        <v>3101</v>
      </c>
      <c r="K421" s="18" t="s">
        <v>25</v>
      </c>
      <c r="L421" s="55">
        <v>3116</v>
      </c>
      <c r="M421" s="18" t="s">
        <v>25</v>
      </c>
      <c r="N421" s="55">
        <v>2123</v>
      </c>
      <c r="O421" s="18" t="s">
        <v>25</v>
      </c>
      <c r="P421" s="55">
        <v>2040</v>
      </c>
      <c r="Q421" s="18" t="s">
        <v>25</v>
      </c>
      <c r="R421" s="55">
        <v>4015</v>
      </c>
      <c r="S421" s="18" t="s">
        <v>25</v>
      </c>
      <c r="T421" s="55">
        <v>5065</v>
      </c>
      <c r="U421" s="18" t="s">
        <v>25</v>
      </c>
      <c r="V421" s="55">
        <v>5390</v>
      </c>
      <c r="W421" s="18" t="s">
        <v>25</v>
      </c>
      <c r="X421" s="55">
        <v>3243</v>
      </c>
      <c r="Y421" s="18" t="s">
        <v>25</v>
      </c>
      <c r="Z421" s="57"/>
      <c r="AA421" s="32"/>
      <c r="AB421" s="27">
        <f>D421+F421+H421+J421+L421+N421+P421+R421+T421+V421+X421+Z421</f>
        <v>40442</v>
      </c>
      <c r="AC421" s="138"/>
      <c r="AD421" s="139"/>
      <c r="AE421" s="122">
        <v>28114</v>
      </c>
      <c r="AF421" s="123">
        <v>12328</v>
      </c>
      <c r="AG421" s="124">
        <v>0</v>
      </c>
      <c r="AH421" s="21" t="s">
        <v>140</v>
      </c>
      <c r="AI421" s="24">
        <v>-0.2231</v>
      </c>
    </row>
    <row r="422" spans="1:35" ht="30" customHeight="1" thickBot="1" thickTop="1">
      <c r="A422" s="167"/>
      <c r="B422" s="170"/>
      <c r="C422" s="152" t="s">
        <v>20</v>
      </c>
      <c r="D422" s="62">
        <f>D421-Z394</f>
        <v>-332</v>
      </c>
      <c r="E422" s="25">
        <f>D422/Z394</f>
        <v>-0.06621459912245713</v>
      </c>
      <c r="F422" s="62">
        <f>F421-D421</f>
        <v>-1212</v>
      </c>
      <c r="G422" s="25">
        <f>F422/D421</f>
        <v>-0.2588637334472448</v>
      </c>
      <c r="H422" s="62">
        <f>H421-F421</f>
        <v>727</v>
      </c>
      <c r="I422" s="25">
        <f>H422/F421</f>
        <v>0.20951008645533142</v>
      </c>
      <c r="J422" s="62">
        <f>J421-H421</f>
        <v>-1096</v>
      </c>
      <c r="K422" s="25">
        <f>J422/H421</f>
        <v>-0.2611389087443412</v>
      </c>
      <c r="L422" s="62">
        <f>L421-J421</f>
        <v>15</v>
      </c>
      <c r="M422" s="25">
        <f>L422/J421</f>
        <v>0.004837149306675266</v>
      </c>
      <c r="N422" s="52">
        <f>N421-L421</f>
        <v>-993</v>
      </c>
      <c r="O422" s="28">
        <f>N422/L421</f>
        <v>-0.3186777920410783</v>
      </c>
      <c r="P422" s="52">
        <f>P421-N421</f>
        <v>-83</v>
      </c>
      <c r="Q422" s="28">
        <f>P422/N421</f>
        <v>-0.039095619406500234</v>
      </c>
      <c r="R422" s="52">
        <f>R421-P421</f>
        <v>1975</v>
      </c>
      <c r="S422" s="28">
        <f>R422/P421</f>
        <v>0.9681372549019608</v>
      </c>
      <c r="T422" s="52">
        <f>T421-R421</f>
        <v>1050</v>
      </c>
      <c r="U422" s="28">
        <f>T422/R421</f>
        <v>0.261519302615193</v>
      </c>
      <c r="V422" s="52">
        <f>V421-T421</f>
        <v>325</v>
      </c>
      <c r="W422" s="28">
        <f>V422/T421</f>
        <v>0.06416584402764067</v>
      </c>
      <c r="X422" s="52">
        <f>X421-V421</f>
        <v>-2147</v>
      </c>
      <c r="Y422" s="28">
        <f>X422/V421</f>
        <v>-0.398330241187384</v>
      </c>
      <c r="Z422" s="58"/>
      <c r="AA422" s="33"/>
      <c r="AB422" s="155"/>
      <c r="AC422" s="108"/>
      <c r="AD422" s="156"/>
      <c r="AE422" s="121"/>
      <c r="AF422" s="121"/>
      <c r="AG422" s="121"/>
      <c r="AH422" s="127"/>
      <c r="AI422" s="128"/>
    </row>
    <row r="423" spans="1:35" ht="30" customHeight="1" thickBot="1" thickTop="1">
      <c r="A423" s="167"/>
      <c r="B423" s="170"/>
      <c r="C423" s="149" t="s">
        <v>21</v>
      </c>
      <c r="D423" s="53">
        <f>D421-D394</f>
        <v>1403</v>
      </c>
      <c r="E423" s="26">
        <f>D423/D394</f>
        <v>0.42787435193656603</v>
      </c>
      <c r="F423" s="53">
        <f>F421-F394</f>
        <v>-1185</v>
      </c>
      <c r="G423" s="26">
        <f>F423/F394</f>
        <v>-0.2545649838882922</v>
      </c>
      <c r="H423" s="53">
        <f>H421-H394</f>
        <v>297</v>
      </c>
      <c r="I423" s="26">
        <f>H423/H394</f>
        <v>0.07615384615384616</v>
      </c>
      <c r="J423" s="53">
        <f>J421-J394</f>
        <v>-4550</v>
      </c>
      <c r="K423" s="26">
        <f>J423/J394</f>
        <v>-0.5946935041171089</v>
      </c>
      <c r="L423" s="53">
        <f>L421-L394</f>
        <v>-262</v>
      </c>
      <c r="M423" s="26">
        <f>L423/L394</f>
        <v>-0.07756068679692125</v>
      </c>
      <c r="N423" s="53">
        <f>N421-N394</f>
        <v>-2796</v>
      </c>
      <c r="O423" s="26">
        <f>N423/N394</f>
        <v>-0.5684082130514332</v>
      </c>
      <c r="P423" s="53">
        <f>P421-P394</f>
        <v>-2894</v>
      </c>
      <c r="Q423" s="26">
        <f>P423/P394</f>
        <v>-0.5865423591406567</v>
      </c>
      <c r="R423" s="53">
        <f>R421-R394</f>
        <v>-4813</v>
      </c>
      <c r="S423" s="26">
        <f>R423/R394</f>
        <v>-0.5451971001359311</v>
      </c>
      <c r="T423" s="53">
        <f>T421-T394</f>
        <v>641</v>
      </c>
      <c r="U423" s="26">
        <f>T423/T394</f>
        <v>0.14489150090415914</v>
      </c>
      <c r="V423" s="53">
        <f>V421-V394</f>
        <v>2474</v>
      </c>
      <c r="W423" s="26">
        <f>V423/V394</f>
        <v>0.8484224965706447</v>
      </c>
      <c r="X423" s="53">
        <f>X421-X394</f>
        <v>72</v>
      </c>
      <c r="Y423" s="26">
        <f>X423/X394</f>
        <v>0.02270577105014191</v>
      </c>
      <c r="Z423" s="58"/>
      <c r="AA423" s="33"/>
      <c r="AB423" s="136"/>
      <c r="AC423" s="127"/>
      <c r="AD423" s="137"/>
      <c r="AE423" s="75" t="s">
        <v>30</v>
      </c>
      <c r="AF423" s="76" t="s">
        <v>31</v>
      </c>
      <c r="AG423" s="77" t="s">
        <v>32</v>
      </c>
      <c r="AH423" s="106"/>
      <c r="AI423" s="3"/>
    </row>
    <row r="424" spans="1:35" ht="30" customHeight="1" thickBot="1" thickTop="1">
      <c r="A424" s="167" t="s">
        <v>12</v>
      </c>
      <c r="B424" s="170" t="s">
        <v>16</v>
      </c>
      <c r="C424" s="151"/>
      <c r="D424" s="55">
        <v>10803</v>
      </c>
      <c r="E424" s="18" t="s">
        <v>25</v>
      </c>
      <c r="F424" s="55">
        <v>6767</v>
      </c>
      <c r="G424" s="18" t="s">
        <v>25</v>
      </c>
      <c r="H424" s="55">
        <v>9519</v>
      </c>
      <c r="I424" s="18" t="s">
        <v>25</v>
      </c>
      <c r="J424" s="55">
        <v>6708</v>
      </c>
      <c r="K424" s="18" t="s">
        <v>25</v>
      </c>
      <c r="L424" s="55">
        <v>8051</v>
      </c>
      <c r="M424" s="18" t="s">
        <v>25</v>
      </c>
      <c r="N424" s="55">
        <v>9566</v>
      </c>
      <c r="O424" s="18" t="s">
        <v>25</v>
      </c>
      <c r="P424" s="55">
        <v>11689</v>
      </c>
      <c r="Q424" s="18" t="s">
        <v>25</v>
      </c>
      <c r="R424" s="55">
        <v>10438</v>
      </c>
      <c r="S424" s="18" t="s">
        <v>25</v>
      </c>
      <c r="T424" s="55">
        <v>10321</v>
      </c>
      <c r="U424" s="18" t="s">
        <v>25</v>
      </c>
      <c r="V424" s="55">
        <v>10584</v>
      </c>
      <c r="W424" s="18" t="s">
        <v>25</v>
      </c>
      <c r="X424" s="55">
        <v>9340</v>
      </c>
      <c r="Y424" s="18" t="s">
        <v>25</v>
      </c>
      <c r="Z424" s="57"/>
      <c r="AA424" s="32"/>
      <c r="AB424" s="27">
        <f>D424+F424+H424+J424+L424+N424+P424+R424+T424+V424+X424+Z424</f>
        <v>103786</v>
      </c>
      <c r="AC424" s="138"/>
      <c r="AD424" s="139"/>
      <c r="AE424" s="122">
        <v>75933</v>
      </c>
      <c r="AF424" s="123">
        <v>27138</v>
      </c>
      <c r="AG424" s="124">
        <v>715</v>
      </c>
      <c r="AH424" s="21" t="s">
        <v>141</v>
      </c>
      <c r="AI424" s="24">
        <v>0.0021</v>
      </c>
    </row>
    <row r="425" spans="1:35" ht="30" customHeight="1" thickBot="1" thickTop="1">
      <c r="A425" s="167"/>
      <c r="B425" s="170"/>
      <c r="C425" s="152" t="s">
        <v>20</v>
      </c>
      <c r="D425" s="62">
        <f>D424-Z397</f>
        <v>1891</v>
      </c>
      <c r="E425" s="25">
        <f>D425/Z397</f>
        <v>0.2121858168761221</v>
      </c>
      <c r="F425" s="62">
        <f>F424-D424</f>
        <v>-4036</v>
      </c>
      <c r="G425" s="25">
        <f>F425/D424</f>
        <v>-0.3735999259464963</v>
      </c>
      <c r="H425" s="62">
        <f>H424-F424</f>
        <v>2752</v>
      </c>
      <c r="I425" s="25">
        <f>H425/F424</f>
        <v>0.406679473917541</v>
      </c>
      <c r="J425" s="62">
        <f>J424-H424</f>
        <v>-2811</v>
      </c>
      <c r="K425" s="25">
        <f>J425/H424</f>
        <v>-0.2953041285849354</v>
      </c>
      <c r="L425" s="62">
        <f>L424-J424</f>
        <v>1343</v>
      </c>
      <c r="M425" s="25">
        <f>L425/J424</f>
        <v>0.2002087060226595</v>
      </c>
      <c r="N425" s="52">
        <f>N424-L424</f>
        <v>1515</v>
      </c>
      <c r="O425" s="28">
        <f>N425/L424</f>
        <v>0.18817538194013167</v>
      </c>
      <c r="P425" s="52">
        <f>P424-N424</f>
        <v>2123</v>
      </c>
      <c r="Q425" s="28">
        <f>P425/N424</f>
        <v>0.2219318419402049</v>
      </c>
      <c r="R425" s="52">
        <f>R424-P424</f>
        <v>-1251</v>
      </c>
      <c r="S425" s="28">
        <f>R425/P424</f>
        <v>-0.10702369749336983</v>
      </c>
      <c r="T425" s="52">
        <f>T424-R424</f>
        <v>-117</v>
      </c>
      <c r="U425" s="28">
        <f>T425/R424</f>
        <v>-0.011209043878137575</v>
      </c>
      <c r="V425" s="52">
        <f>V424-T424</f>
        <v>263</v>
      </c>
      <c r="W425" s="28">
        <f>V425/T424</f>
        <v>0.02548202693537448</v>
      </c>
      <c r="X425" s="52">
        <f>X424-V424</f>
        <v>-1244</v>
      </c>
      <c r="Y425" s="28">
        <f>X425/V424</f>
        <v>-0.11753590325018896</v>
      </c>
      <c r="Z425" s="58"/>
      <c r="AA425" s="33"/>
      <c r="AB425" s="155"/>
      <c r="AC425" s="131"/>
      <c r="AD425" s="157"/>
      <c r="AE425" s="102"/>
      <c r="AF425" s="107"/>
      <c r="AG425" s="107"/>
      <c r="AH425" s="9"/>
      <c r="AI425" s="128"/>
    </row>
    <row r="426" spans="1:35" ht="30" customHeight="1" thickBot="1" thickTop="1">
      <c r="A426" s="167"/>
      <c r="B426" s="170"/>
      <c r="C426" s="149" t="s">
        <v>21</v>
      </c>
      <c r="D426" s="53">
        <f>D424-D397</f>
        <v>480</v>
      </c>
      <c r="E426" s="26">
        <f>D426/D397</f>
        <v>0.04649811101424005</v>
      </c>
      <c r="F426" s="53">
        <f>F424-F397</f>
        <v>-2523</v>
      </c>
      <c r="G426" s="26">
        <f>F426/F397</f>
        <v>-0.2715823466092573</v>
      </c>
      <c r="H426" s="53">
        <f>H424-H397</f>
        <v>0</v>
      </c>
      <c r="I426" s="26">
        <f>H426/H397</f>
        <v>0</v>
      </c>
      <c r="J426" s="53">
        <f>J424-J397</f>
        <v>-1790</v>
      </c>
      <c r="K426" s="26">
        <f>J426/J397</f>
        <v>-0.21063779712873618</v>
      </c>
      <c r="L426" s="53">
        <f>L424-L397</f>
        <v>-283</v>
      </c>
      <c r="M426" s="26">
        <f>L426/L397</f>
        <v>-0.033957283417326616</v>
      </c>
      <c r="N426" s="53">
        <f>N424-N397</f>
        <v>321</v>
      </c>
      <c r="O426" s="26">
        <f>N426/N397</f>
        <v>0.03472147106544078</v>
      </c>
      <c r="P426" s="53">
        <f>P424-P397</f>
        <v>1150</v>
      </c>
      <c r="Q426" s="26">
        <f>P426/P397</f>
        <v>0.10911851219280767</v>
      </c>
      <c r="R426" s="53">
        <f>R424-R397</f>
        <v>1915</v>
      </c>
      <c r="S426" s="26">
        <f>R426/R397</f>
        <v>0.22468614337674528</v>
      </c>
      <c r="T426" s="53">
        <f>T424-T397</f>
        <v>-1353</v>
      </c>
      <c r="U426" s="26">
        <f>T426/T397</f>
        <v>-0.11589857803666267</v>
      </c>
      <c r="V426" s="53">
        <f>V424-V397</f>
        <v>1567</v>
      </c>
      <c r="W426" s="26">
        <f>V426/V397</f>
        <v>0.17378285460796275</v>
      </c>
      <c r="X426" s="53">
        <f>X424-X397</f>
        <v>737</v>
      </c>
      <c r="Y426" s="26">
        <f>X426/X397</f>
        <v>0.08566779030570731</v>
      </c>
      <c r="Z426" s="58"/>
      <c r="AA426" s="33"/>
      <c r="AB426" s="143"/>
      <c r="AC426" s="115"/>
      <c r="AD426" s="144"/>
      <c r="AE426" s="107"/>
      <c r="AF426" s="107"/>
      <c r="AG426" s="107"/>
      <c r="AH426" s="115"/>
      <c r="AI426" s="107"/>
    </row>
    <row r="427" spans="1:35" ht="30" customHeight="1" thickBot="1">
      <c r="A427" s="171" t="s">
        <v>13</v>
      </c>
      <c r="B427" s="172"/>
      <c r="C427" s="172"/>
      <c r="D427" s="172"/>
      <c r="E427" s="172"/>
      <c r="F427" s="172"/>
      <c r="G427" s="172"/>
      <c r="H427" s="172"/>
      <c r="I427" s="172"/>
      <c r="J427" s="172"/>
      <c r="K427" s="172"/>
      <c r="L427" s="172"/>
      <c r="M427" s="172"/>
      <c r="N427" s="172"/>
      <c r="O427" s="172"/>
      <c r="P427" s="172"/>
      <c r="Q427" s="172"/>
      <c r="R427" s="172"/>
      <c r="S427" s="172"/>
      <c r="T427" s="172"/>
      <c r="U427" s="172"/>
      <c r="V427" s="172"/>
      <c r="W427" s="172"/>
      <c r="X427" s="172"/>
      <c r="Y427" s="172"/>
      <c r="Z427" s="172"/>
      <c r="AA427" s="172"/>
      <c r="AB427" s="143"/>
      <c r="AC427" s="115"/>
      <c r="AD427" s="144"/>
      <c r="AE427" s="107"/>
      <c r="AF427" s="107"/>
      <c r="AG427" s="107"/>
      <c r="AH427" s="115"/>
      <c r="AI427" s="107"/>
    </row>
    <row r="428" spans="1:35" ht="30" customHeight="1" thickBot="1">
      <c r="A428" s="167" t="s">
        <v>14</v>
      </c>
      <c r="B428" s="173" t="s">
        <v>15</v>
      </c>
      <c r="C428" s="4"/>
      <c r="D428" s="55">
        <v>14627</v>
      </c>
      <c r="E428" s="18" t="s">
        <v>25</v>
      </c>
      <c r="F428" s="55">
        <v>15077</v>
      </c>
      <c r="G428" s="18" t="s">
        <v>25</v>
      </c>
      <c r="H428" s="55">
        <v>14628</v>
      </c>
      <c r="I428" s="18" t="s">
        <v>25</v>
      </c>
      <c r="J428" s="55">
        <v>13755</v>
      </c>
      <c r="K428" s="18" t="s">
        <v>25</v>
      </c>
      <c r="L428" s="55">
        <v>13624</v>
      </c>
      <c r="M428" s="18" t="s">
        <v>25</v>
      </c>
      <c r="N428" s="55">
        <v>13703</v>
      </c>
      <c r="O428" s="18" t="s">
        <v>25</v>
      </c>
      <c r="P428" s="55">
        <v>14741</v>
      </c>
      <c r="Q428" s="18" t="s">
        <v>25</v>
      </c>
      <c r="R428" s="55">
        <v>15833</v>
      </c>
      <c r="S428" s="18" t="s">
        <v>25</v>
      </c>
      <c r="T428" s="55">
        <v>14729</v>
      </c>
      <c r="U428" s="18" t="s">
        <v>25</v>
      </c>
      <c r="V428" s="55">
        <v>14919</v>
      </c>
      <c r="W428" s="18" t="s">
        <v>25</v>
      </c>
      <c r="X428" s="55">
        <v>14868</v>
      </c>
      <c r="Y428" s="18" t="s">
        <v>25</v>
      </c>
      <c r="Z428" s="57"/>
      <c r="AA428" s="32"/>
      <c r="AB428" s="125"/>
      <c r="AC428" s="115"/>
      <c r="AD428" s="144"/>
      <c r="AE428" s="107"/>
      <c r="AF428" s="102"/>
      <c r="AG428" s="107"/>
      <c r="AH428" s="128"/>
      <c r="AI428" s="107"/>
    </row>
    <row r="429" spans="1:35" ht="30" customHeight="1" thickBot="1" thickTop="1">
      <c r="A429" s="167"/>
      <c r="B429" s="174"/>
      <c r="C429" s="152" t="s">
        <v>20</v>
      </c>
      <c r="D429" s="62">
        <f>D428-Z401</f>
        <v>981</v>
      </c>
      <c r="E429" s="25">
        <f>D429/Z401</f>
        <v>0.07188919829986809</v>
      </c>
      <c r="F429" s="62">
        <f>F428-D428</f>
        <v>450</v>
      </c>
      <c r="G429" s="25">
        <f>F429/D428</f>
        <v>0.030765023586518083</v>
      </c>
      <c r="H429" s="62">
        <f>H428-F428</f>
        <v>-449</v>
      </c>
      <c r="I429" s="25">
        <f>H429/F428</f>
        <v>-0.02978046030377396</v>
      </c>
      <c r="J429" s="62">
        <f>J428-H428</f>
        <v>-873</v>
      </c>
      <c r="K429" s="25">
        <f>J429/H428</f>
        <v>-0.059680065627563575</v>
      </c>
      <c r="L429" s="62">
        <f>L428-J428</f>
        <v>-131</v>
      </c>
      <c r="M429" s="25">
        <f>L429/J428</f>
        <v>-0.009523809523809525</v>
      </c>
      <c r="N429" s="52">
        <f>N428-L428</f>
        <v>79</v>
      </c>
      <c r="O429" s="28">
        <f>N429/L428</f>
        <v>0.005798590722254845</v>
      </c>
      <c r="P429" s="52">
        <f>P428-N428</f>
        <v>1038</v>
      </c>
      <c r="Q429" s="28">
        <f>P429/N428</f>
        <v>0.07574983580237904</v>
      </c>
      <c r="R429" s="52">
        <f>R428-P428</f>
        <v>1092</v>
      </c>
      <c r="S429" s="28">
        <f>R429/P428</f>
        <v>0.07407909911132217</v>
      </c>
      <c r="T429" s="52">
        <f>T428-R428</f>
        <v>-1104</v>
      </c>
      <c r="U429" s="28">
        <f>T429/R428</f>
        <v>-0.06972778374281564</v>
      </c>
      <c r="V429" s="52">
        <f>V428-T428</f>
        <v>190</v>
      </c>
      <c r="W429" s="28">
        <f>V429/T428</f>
        <v>0.012899721637585715</v>
      </c>
      <c r="X429" s="52">
        <f>X428-V428</f>
        <v>-51</v>
      </c>
      <c r="Y429" s="28">
        <f>X429/V428</f>
        <v>-0.0034184596822843354</v>
      </c>
      <c r="Z429" s="58"/>
      <c r="AA429" s="33"/>
      <c r="AB429" s="143"/>
      <c r="AC429" s="115"/>
      <c r="AD429" s="144"/>
      <c r="AE429" s="153"/>
      <c r="AF429" s="142"/>
      <c r="AG429" s="107"/>
      <c r="AH429" s="115"/>
      <c r="AI429" s="107"/>
    </row>
    <row r="430" spans="1:35" ht="30" customHeight="1" thickBot="1" thickTop="1">
      <c r="A430" s="167"/>
      <c r="B430" s="175"/>
      <c r="C430" s="149" t="s">
        <v>21</v>
      </c>
      <c r="D430" s="53">
        <f>D428-D401</f>
        <v>686</v>
      </c>
      <c r="E430" s="26">
        <f>D430/D401</f>
        <v>0.049207373933003375</v>
      </c>
      <c r="F430" s="53">
        <f>F428-F401</f>
        <v>325</v>
      </c>
      <c r="G430" s="26">
        <f>F430/F401</f>
        <v>0.022030911062906725</v>
      </c>
      <c r="H430" s="53">
        <f>H428-H401</f>
        <v>172</v>
      </c>
      <c r="I430" s="26">
        <f>H430/H401</f>
        <v>0.011898173768677366</v>
      </c>
      <c r="J430" s="53">
        <f>J428-J401</f>
        <v>35</v>
      </c>
      <c r="K430" s="26">
        <f>J430/J401</f>
        <v>0.002551020408163265</v>
      </c>
      <c r="L430" s="53">
        <f>L428-L401</f>
        <v>-30</v>
      </c>
      <c r="M430" s="26">
        <f>L430/L401</f>
        <v>-0.002197158341877838</v>
      </c>
      <c r="N430" s="53">
        <f>N428-N401</f>
        <v>-379</v>
      </c>
      <c r="O430" s="26">
        <f>N430/N401</f>
        <v>-0.026913790654736543</v>
      </c>
      <c r="P430" s="53">
        <f>P428-P401</f>
        <v>-24</v>
      </c>
      <c r="Q430" s="26">
        <f>P430/P401</f>
        <v>-0.0016254656281747375</v>
      </c>
      <c r="R430" s="53">
        <f>R428-R401</f>
        <v>755</v>
      </c>
      <c r="S430" s="26">
        <f>R430/R401</f>
        <v>0.05007295397267542</v>
      </c>
      <c r="T430" s="53">
        <f>T428-T401</f>
        <v>614</v>
      </c>
      <c r="U430" s="26">
        <f>T430/T401</f>
        <v>0.043499822883457315</v>
      </c>
      <c r="V430" s="53">
        <f>V428-V401</f>
        <v>3151</v>
      </c>
      <c r="W430" s="26">
        <f>V430/V401</f>
        <v>0.2677600271923861</v>
      </c>
      <c r="X430" s="53">
        <f>X428-X401</f>
        <v>1261</v>
      </c>
      <c r="Y430" s="26">
        <f>X430/X401</f>
        <v>0.09267288895421474</v>
      </c>
      <c r="Z430" s="58"/>
      <c r="AA430" s="33"/>
      <c r="AB430" s="143"/>
      <c r="AC430" s="115"/>
      <c r="AD430" s="144"/>
      <c r="AE430" s="107"/>
      <c r="AF430" s="154"/>
      <c r="AG430" s="107"/>
      <c r="AH430" s="115"/>
      <c r="AI430" s="107"/>
    </row>
  </sheetData>
  <sheetProtection/>
  <mergeCells count="607">
    <mergeCell ref="A424:A426"/>
    <mergeCell ref="B424:B426"/>
    <mergeCell ref="A427:AA427"/>
    <mergeCell ref="A428:A430"/>
    <mergeCell ref="B428:B430"/>
    <mergeCell ref="A415:A417"/>
    <mergeCell ref="B415:B417"/>
    <mergeCell ref="A418:A420"/>
    <mergeCell ref="B418:B420"/>
    <mergeCell ref="A421:A423"/>
    <mergeCell ref="B421:B423"/>
    <mergeCell ref="Z409:AA409"/>
    <mergeCell ref="C410:AA410"/>
    <mergeCell ref="A411:AA411"/>
    <mergeCell ref="AB411:AD412"/>
    <mergeCell ref="AH411:AI411"/>
    <mergeCell ref="A412:A414"/>
    <mergeCell ref="B412:B414"/>
    <mergeCell ref="AH408:AI409"/>
    <mergeCell ref="D409:E409"/>
    <mergeCell ref="AE408:AG409"/>
    <mergeCell ref="F409:G409"/>
    <mergeCell ref="H409:I409"/>
    <mergeCell ref="J409:K409"/>
    <mergeCell ref="L409:M409"/>
    <mergeCell ref="N409:O409"/>
    <mergeCell ref="P409:Q409"/>
    <mergeCell ref="C408:C409"/>
    <mergeCell ref="D408:AA408"/>
    <mergeCell ref="AB408:AB410"/>
    <mergeCell ref="AC408:AD409"/>
    <mergeCell ref="V409:W409"/>
    <mergeCell ref="X409:Y409"/>
    <mergeCell ref="A397:A399"/>
    <mergeCell ref="B397:B399"/>
    <mergeCell ref="A400:AA400"/>
    <mergeCell ref="A401:A403"/>
    <mergeCell ref="B401:B403"/>
    <mergeCell ref="R409:S409"/>
    <mergeCell ref="T409:U409"/>
    <mergeCell ref="A406:AG406"/>
    <mergeCell ref="A408:A409"/>
    <mergeCell ref="B408:B409"/>
    <mergeCell ref="A388:A390"/>
    <mergeCell ref="B388:B390"/>
    <mergeCell ref="A391:A393"/>
    <mergeCell ref="B391:B393"/>
    <mergeCell ref="A394:A396"/>
    <mergeCell ref="B394:B396"/>
    <mergeCell ref="AH384:AI384"/>
    <mergeCell ref="A385:A387"/>
    <mergeCell ref="B385:B387"/>
    <mergeCell ref="AH381:AI382"/>
    <mergeCell ref="D382:E382"/>
    <mergeCell ref="AE381:AG382"/>
    <mergeCell ref="N382:O382"/>
    <mergeCell ref="P382:Q382"/>
    <mergeCell ref="Z382:AA382"/>
    <mergeCell ref="C383:AA383"/>
    <mergeCell ref="A384:AA384"/>
    <mergeCell ref="AB384:AD385"/>
    <mergeCell ref="C381:C382"/>
    <mergeCell ref="D381:AA381"/>
    <mergeCell ref="AB381:AB383"/>
    <mergeCell ref="AC381:AD382"/>
    <mergeCell ref="V382:W382"/>
    <mergeCell ref="X382:Y382"/>
    <mergeCell ref="F382:G382"/>
    <mergeCell ref="H382:I382"/>
    <mergeCell ref="J382:K382"/>
    <mergeCell ref="L382:M382"/>
    <mergeCell ref="A370:A372"/>
    <mergeCell ref="B370:B372"/>
    <mergeCell ref="A373:AA373"/>
    <mergeCell ref="A374:A376"/>
    <mergeCell ref="B374:B376"/>
    <mergeCell ref="R382:S382"/>
    <mergeCell ref="T382:U382"/>
    <mergeCell ref="A379:AG379"/>
    <mergeCell ref="A381:A382"/>
    <mergeCell ref="B381:B382"/>
    <mergeCell ref="A361:A363"/>
    <mergeCell ref="B361:B363"/>
    <mergeCell ref="A364:A366"/>
    <mergeCell ref="B364:B366"/>
    <mergeCell ref="A367:A369"/>
    <mergeCell ref="B367:B369"/>
    <mergeCell ref="AH357:AI357"/>
    <mergeCell ref="A358:A360"/>
    <mergeCell ref="B358:B360"/>
    <mergeCell ref="AH354:AI355"/>
    <mergeCell ref="D355:E355"/>
    <mergeCell ref="AE354:AG355"/>
    <mergeCell ref="N355:O355"/>
    <mergeCell ref="P355:Q355"/>
    <mergeCell ref="Z355:AA355"/>
    <mergeCell ref="C356:AA356"/>
    <mergeCell ref="A357:AA357"/>
    <mergeCell ref="AB357:AD358"/>
    <mergeCell ref="C354:C355"/>
    <mergeCell ref="D354:AA354"/>
    <mergeCell ref="AB354:AB356"/>
    <mergeCell ref="AC354:AD355"/>
    <mergeCell ref="V355:W355"/>
    <mergeCell ref="X355:Y355"/>
    <mergeCell ref="F355:G355"/>
    <mergeCell ref="H355:I355"/>
    <mergeCell ref="J355:K355"/>
    <mergeCell ref="L355:M355"/>
    <mergeCell ref="A343:A345"/>
    <mergeCell ref="B343:B345"/>
    <mergeCell ref="A346:AA346"/>
    <mergeCell ref="A347:A349"/>
    <mergeCell ref="B347:B349"/>
    <mergeCell ref="R355:S355"/>
    <mergeCell ref="T355:U355"/>
    <mergeCell ref="A352:AG352"/>
    <mergeCell ref="A354:A355"/>
    <mergeCell ref="B354:B355"/>
    <mergeCell ref="A334:A336"/>
    <mergeCell ref="B334:B336"/>
    <mergeCell ref="A337:A339"/>
    <mergeCell ref="B337:B339"/>
    <mergeCell ref="A340:A342"/>
    <mergeCell ref="B340:B342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F328:G328"/>
    <mergeCell ref="H328:I328"/>
    <mergeCell ref="J328:K328"/>
    <mergeCell ref="L328:M328"/>
    <mergeCell ref="N328:O328"/>
    <mergeCell ref="P328:Q328"/>
    <mergeCell ref="R328:S328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V328:W328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B313:B315"/>
    <mergeCell ref="A280:A282"/>
    <mergeCell ref="B280:B282"/>
    <mergeCell ref="A283:A285"/>
    <mergeCell ref="B283:B285"/>
    <mergeCell ref="A286:A288"/>
    <mergeCell ref="AB276:AD277"/>
    <mergeCell ref="B286:B288"/>
    <mergeCell ref="A276:AA276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B199:B201"/>
    <mergeCell ref="A202:A204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R166:S166"/>
    <mergeCell ref="X166:Y166"/>
    <mergeCell ref="A172:A174"/>
    <mergeCell ref="B172:B174"/>
    <mergeCell ref="L166:M166"/>
    <mergeCell ref="N166:O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45:A147"/>
    <mergeCell ref="B145:B147"/>
    <mergeCell ref="A148:A150"/>
    <mergeCell ref="B148:B150"/>
    <mergeCell ref="A151:A153"/>
    <mergeCell ref="B151:B153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L85:M85"/>
    <mergeCell ref="N85:O85"/>
    <mergeCell ref="P85:Q85"/>
    <mergeCell ref="F85:G85"/>
    <mergeCell ref="R85:S85"/>
    <mergeCell ref="T85:U85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202:B204"/>
    <mergeCell ref="A205:A207"/>
    <mergeCell ref="B205:B207"/>
    <mergeCell ref="J220:K220"/>
    <mergeCell ref="H220:I220"/>
    <mergeCell ref="L220:M220"/>
    <mergeCell ref="A208:A210"/>
    <mergeCell ref="B208:B210"/>
    <mergeCell ref="A211:AA211"/>
    <mergeCell ref="A212:A214"/>
    <mergeCell ref="AH222:AI222"/>
    <mergeCell ref="L247:M247"/>
    <mergeCell ref="B212:B214"/>
    <mergeCell ref="R220:S220"/>
    <mergeCell ref="T220:U220"/>
    <mergeCell ref="A217:AG217"/>
    <mergeCell ref="C221:AA221"/>
    <mergeCell ref="A222:AA222"/>
    <mergeCell ref="AB222:AD223"/>
    <mergeCell ref="C219:C220"/>
    <mergeCell ref="Z220:AA220"/>
    <mergeCell ref="AC219:AD220"/>
    <mergeCell ref="V220:W220"/>
    <mergeCell ref="X220:Y220"/>
    <mergeCell ref="F220:G220"/>
    <mergeCell ref="H247:I247"/>
    <mergeCell ref="D219:AA219"/>
    <mergeCell ref="AB219:AB221"/>
    <mergeCell ref="A235:A237"/>
    <mergeCell ref="B235:B237"/>
    <mergeCell ref="A238:AA238"/>
    <mergeCell ref="A223:A225"/>
    <mergeCell ref="B223:B225"/>
    <mergeCell ref="AH219:AI220"/>
    <mergeCell ref="D220:E220"/>
    <mergeCell ref="AE219:AG220"/>
    <mergeCell ref="N220:O220"/>
    <mergeCell ref="P220:Q220"/>
    <mergeCell ref="A226:A228"/>
    <mergeCell ref="B226:B228"/>
    <mergeCell ref="A229:A231"/>
    <mergeCell ref="B229:B231"/>
    <mergeCell ref="A232:A234"/>
    <mergeCell ref="B232:B234"/>
    <mergeCell ref="A239:A241"/>
    <mergeCell ref="B239:B241"/>
    <mergeCell ref="R247:S247"/>
    <mergeCell ref="T247:U247"/>
    <mergeCell ref="A244:AG244"/>
    <mergeCell ref="A246:A247"/>
    <mergeCell ref="B246:B247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L274:M274"/>
    <mergeCell ref="N274:O274"/>
    <mergeCell ref="Z274:AA274"/>
    <mergeCell ref="P274:Q274"/>
    <mergeCell ref="A253:A255"/>
    <mergeCell ref="B253:B255"/>
    <mergeCell ref="A256:A258"/>
    <mergeCell ref="B256:B258"/>
    <mergeCell ref="A259:A261"/>
    <mergeCell ref="B259:B261"/>
    <mergeCell ref="F301:G301"/>
    <mergeCell ref="J301:K301"/>
    <mergeCell ref="P301:Q301"/>
    <mergeCell ref="C275:AA275"/>
    <mergeCell ref="Z301:AA301"/>
    <mergeCell ref="A262:A264"/>
    <mergeCell ref="B262:B264"/>
    <mergeCell ref="A265:AA265"/>
    <mergeCell ref="A266:A268"/>
    <mergeCell ref="B266:B268"/>
    <mergeCell ref="A303:AA303"/>
    <mergeCell ref="A298:AG298"/>
    <mergeCell ref="A300:A301"/>
    <mergeCell ref="B300:B301"/>
    <mergeCell ref="C300:C301"/>
    <mergeCell ref="D300:AA300"/>
    <mergeCell ref="AB303:AD304"/>
    <mergeCell ref="C302:AA302"/>
    <mergeCell ref="AC300:AD301"/>
    <mergeCell ref="AE300:AG301"/>
    <mergeCell ref="B310:B312"/>
    <mergeCell ref="AB300:AB302"/>
    <mergeCell ref="AH303:AI303"/>
    <mergeCell ref="A304:A306"/>
    <mergeCell ref="B304:B306"/>
    <mergeCell ref="AH300:AI301"/>
    <mergeCell ref="D301:E301"/>
    <mergeCell ref="H301:I301"/>
    <mergeCell ref="L301:M301"/>
    <mergeCell ref="N301:O301"/>
    <mergeCell ref="A313:A315"/>
    <mergeCell ref="T301:U301"/>
    <mergeCell ref="A316:A318"/>
    <mergeCell ref="B316:B318"/>
    <mergeCell ref="A319:AA319"/>
    <mergeCell ref="A320:A322"/>
    <mergeCell ref="B320:B322"/>
    <mergeCell ref="A307:A309"/>
    <mergeCell ref="B307:B309"/>
    <mergeCell ref="A310:A312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2024-01-12T14:37:02Z</cp:lastPrinted>
  <dcterms:created xsi:type="dcterms:W3CDTF">2009-03-24T11:43:27Z</dcterms:created>
  <dcterms:modified xsi:type="dcterms:W3CDTF">2024-01-15T09:30:29Z</dcterms:modified>
  <cp:category/>
  <cp:version/>
  <cp:contentType/>
  <cp:contentStatus/>
</cp:coreProperties>
</file>